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FINANCIJSKI IZVJEŠTAJI 2023\01.01.-31.12.2023\Poslan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F281" i="9"/>
  <c r="F280" i="9"/>
  <c r="F279" i="9"/>
  <c r="F278" i="9"/>
  <c r="F277" i="9"/>
  <c r="F276" i="9"/>
  <c r="L275" i="9"/>
  <c r="F275" i="9" s="1"/>
  <c r="H275" i="9"/>
  <c r="F274" i="9"/>
  <c r="I273" i="9"/>
  <c r="H273" i="9"/>
  <c r="F273" i="9"/>
  <c r="E272" i="9"/>
  <c r="M271" i="9"/>
  <c r="L271" i="9"/>
  <c r="F271" i="9" s="1"/>
  <c r="E271" i="9"/>
  <c r="B271" i="9" s="1"/>
  <c r="M270" i="9"/>
  <c r="L270" i="9"/>
  <c r="F270" i="9"/>
  <c r="E270" i="9"/>
  <c r="B270" i="9" s="1"/>
  <c r="M269" i="9"/>
  <c r="L269" i="9"/>
  <c r="F269" i="9" s="1"/>
  <c r="E269" i="9"/>
  <c r="M268" i="9"/>
  <c r="L268" i="9"/>
  <c r="F268" i="9" s="1"/>
  <c r="B268" i="9" s="1"/>
  <c r="E268" i="9"/>
  <c r="M267" i="9"/>
  <c r="L267" i="9"/>
  <c r="F267" i="9" s="1"/>
  <c r="E267" i="9"/>
  <c r="B267" i="9" s="1"/>
  <c r="M266" i="9"/>
  <c r="L266" i="9"/>
  <c r="F266" i="9"/>
  <c r="E266" i="9"/>
  <c r="B266" i="9" s="1"/>
  <c r="M265" i="9"/>
  <c r="L265" i="9"/>
  <c r="F265" i="9" s="1"/>
  <c r="E265" i="9"/>
  <c r="B265" i="9" s="1"/>
  <c r="M264" i="9"/>
  <c r="L264" i="9"/>
  <c r="F264" i="9" s="1"/>
  <c r="B264" i="9" s="1"/>
  <c r="E264" i="9"/>
  <c r="M263" i="9"/>
  <c r="L263" i="9"/>
  <c r="F263" i="9" s="1"/>
  <c r="E263" i="9"/>
  <c r="M262" i="9"/>
  <c r="L262" i="9"/>
  <c r="F262" i="9"/>
  <c r="E262" i="9"/>
  <c r="B262" i="9" s="1"/>
  <c r="M261" i="9"/>
  <c r="L261" i="9"/>
  <c r="F261" i="9" s="1"/>
  <c r="E261" i="9"/>
  <c r="B261" i="9" s="1"/>
  <c r="M260" i="9"/>
  <c r="L260" i="9"/>
  <c r="F260" i="9" s="1"/>
  <c r="B260" i="9" s="1"/>
  <c r="E260" i="9"/>
  <c r="M259" i="9"/>
  <c r="L259" i="9"/>
  <c r="F259" i="9" s="1"/>
  <c r="E259" i="9"/>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s="1"/>
  <c r="M253" i="9"/>
  <c r="L253" i="9"/>
  <c r="F253" i="9" s="1"/>
  <c r="E253" i="9"/>
  <c r="M252" i="9"/>
  <c r="L252" i="9"/>
  <c r="F252" i="9" s="1"/>
  <c r="B252" i="9" s="1"/>
  <c r="E252" i="9"/>
  <c r="M251" i="9"/>
  <c r="L251" i="9"/>
  <c r="F251" i="9" s="1"/>
  <c r="E251" i="9"/>
  <c r="B251" i="9" s="1"/>
  <c r="M250" i="9"/>
  <c r="L250" i="9"/>
  <c r="F250" i="9"/>
  <c r="E250" i="9"/>
  <c r="B250" i="9" s="1"/>
  <c r="M249" i="9"/>
  <c r="L249" i="9"/>
  <c r="F249" i="9" s="1"/>
  <c r="E249" i="9"/>
  <c r="B249" i="9" s="1"/>
  <c r="M248" i="9"/>
  <c r="L248" i="9"/>
  <c r="F248" i="9" s="1"/>
  <c r="B248" i="9" s="1"/>
  <c r="E248" i="9"/>
  <c r="M247" i="9"/>
  <c r="L247" i="9"/>
  <c r="F247" i="9" s="1"/>
  <c r="E247" i="9"/>
  <c r="M246" i="9"/>
  <c r="L246" i="9"/>
  <c r="F246" i="9"/>
  <c r="E246" i="9"/>
  <c r="B246" i="9" s="1"/>
  <c r="M245" i="9"/>
  <c r="L245" i="9"/>
  <c r="F245" i="9" s="1"/>
  <c r="E245" i="9"/>
  <c r="B245" i="9" s="1"/>
  <c r="M244" i="9"/>
  <c r="L244" i="9"/>
  <c r="F244" i="9" s="1"/>
  <c r="B244" i="9" s="1"/>
  <c r="E244" i="9"/>
  <c r="M243" i="9"/>
  <c r="L243" i="9"/>
  <c r="F243" i="9" s="1"/>
  <c r="E243" i="9"/>
  <c r="M242" i="9"/>
  <c r="L242" i="9"/>
  <c r="F242" i="9"/>
  <c r="E242" i="9"/>
  <c r="B242" i="9"/>
  <c r="M241" i="9"/>
  <c r="L241" i="9"/>
  <c r="F241" i="9" s="1"/>
  <c r="E241" i="9"/>
  <c r="M240" i="9"/>
  <c r="L240" i="9"/>
  <c r="F240" i="9"/>
  <c r="B240" i="9" s="1"/>
  <c r="E240" i="9"/>
  <c r="M239" i="9"/>
  <c r="L239" i="9"/>
  <c r="F239" i="9" s="1"/>
  <c r="E239" i="9"/>
  <c r="B239" i="9" s="1"/>
  <c r="M238" i="9"/>
  <c r="F238" i="9" s="1"/>
  <c r="B238" i="9" s="1"/>
  <c r="L238" i="9"/>
  <c r="E238" i="9"/>
  <c r="M237" i="9"/>
  <c r="L237" i="9"/>
  <c r="F237" i="9" s="1"/>
  <c r="E237" i="9"/>
  <c r="B237" i="9" s="1"/>
  <c r="M236" i="9"/>
  <c r="L236" i="9"/>
  <c r="F236" i="9"/>
  <c r="B236" i="9" s="1"/>
  <c r="E236" i="9"/>
  <c r="M235" i="9"/>
  <c r="L235" i="9"/>
  <c r="F235" i="9" s="1"/>
  <c r="E235" i="9"/>
  <c r="M234" i="9"/>
  <c r="F234" i="9" s="1"/>
  <c r="B234" i="9" s="1"/>
  <c r="L234" i="9"/>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F226" i="9" s="1"/>
  <c r="B226" i="9" s="1"/>
  <c r="L226" i="9"/>
  <c r="E226" i="9"/>
  <c r="M225" i="9"/>
  <c r="L225" i="9"/>
  <c r="F225" i="9"/>
  <c r="E225" i="9"/>
  <c r="B225" i="9" s="1"/>
  <c r="M224" i="9"/>
  <c r="L224" i="9"/>
  <c r="F224" i="9"/>
  <c r="B224" i="9" s="1"/>
  <c r="E224" i="9"/>
  <c r="M223" i="9"/>
  <c r="L223" i="9"/>
  <c r="F223" i="9" s="1"/>
  <c r="B223" i="9" s="1"/>
  <c r="E223" i="9"/>
  <c r="M222" i="9"/>
  <c r="F222" i="9" s="1"/>
  <c r="B222" i="9" s="1"/>
  <c r="L222" i="9"/>
  <c r="E222" i="9"/>
  <c r="M221" i="9"/>
  <c r="L221" i="9"/>
  <c r="F221" i="9"/>
  <c r="E221" i="9"/>
  <c r="B221" i="9" s="1"/>
  <c r="M220" i="9"/>
  <c r="F220" i="9" s="1"/>
  <c r="B220" i="9" s="1"/>
  <c r="L220" i="9"/>
  <c r="E220" i="9"/>
  <c r="M219" i="9"/>
  <c r="L219" i="9"/>
  <c r="E219" i="9"/>
  <c r="M218" i="9"/>
  <c r="F218" i="9" s="1"/>
  <c r="B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G97" i="9"/>
  <c r="F97" i="9"/>
  <c r="E97" i="9"/>
  <c r="B97" i="9" s="1"/>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F40" i="9"/>
  <c r="H39" i="9"/>
  <c r="G39" i="9"/>
  <c r="F39" i="9"/>
  <c r="E39" i="9"/>
  <c r="B39" i="9" s="1"/>
  <c r="H38" i="9"/>
  <c r="G38" i="9"/>
  <c r="E38" i="9" s="1"/>
  <c r="B38" i="9" s="1"/>
  <c r="F38" i="9"/>
  <c r="H37" i="9"/>
  <c r="G37" i="9"/>
  <c r="E37" i="9" s="1"/>
  <c r="B37" i="9" s="1"/>
  <c r="F37" i="9"/>
  <c r="H36" i="9"/>
  <c r="G36" i="9"/>
  <c r="E36" i="9" s="1"/>
  <c r="B36" i="9" s="1"/>
  <c r="F36" i="9"/>
  <c r="H35" i="9"/>
  <c r="G35" i="9"/>
  <c r="F35" i="9"/>
  <c r="E35" i="9"/>
  <c r="B35" i="9" s="1"/>
  <c r="H34" i="9"/>
  <c r="G34" i="9"/>
  <c r="F34" i="9"/>
  <c r="E34" i="9"/>
  <c r="B34" i="9" s="1"/>
  <c r="H33" i="9"/>
  <c r="G33" i="9"/>
  <c r="F33" i="9"/>
  <c r="H32" i="9"/>
  <c r="G32" i="9"/>
  <c r="F32" i="9"/>
  <c r="H31" i="9"/>
  <c r="G31" i="9"/>
  <c r="F31" i="9"/>
  <c r="E31" i="9"/>
  <c r="B31" i="9" s="1"/>
  <c r="H30" i="9"/>
  <c r="G30" i="9"/>
  <c r="E30" i="9" s="1"/>
  <c r="B30" i="9" s="1"/>
  <c r="F30" i="9"/>
  <c r="H29" i="9"/>
  <c r="G29" i="9"/>
  <c r="E29" i="9" s="1"/>
  <c r="B29" i="9" s="1"/>
  <c r="F29" i="9"/>
  <c r="H28" i="9"/>
  <c r="G28" i="9"/>
  <c r="E28" i="9" s="1"/>
  <c r="B28" i="9" s="1"/>
  <c r="F28" i="9"/>
  <c r="H27" i="9"/>
  <c r="G27" i="9"/>
  <c r="E27" i="9" s="1"/>
  <c r="B27" i="9" s="1"/>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I36" i="3" s="1"/>
  <c r="D95" i="8"/>
  <c r="D90" i="8"/>
  <c r="D85" i="8"/>
  <c r="C1560" i="1" s="1"/>
  <c r="G1560" i="1" s="1"/>
  <c r="D80" i="8"/>
  <c r="D75" i="8"/>
  <c r="D70" i="8"/>
  <c r="D65" i="8"/>
  <c r="D60" i="8"/>
  <c r="D55" i="8"/>
  <c r="C1530" i="1" s="1"/>
  <c r="G1530" i="1" s="1"/>
  <c r="D50" i="8"/>
  <c r="D44" i="8"/>
  <c r="D36" i="8"/>
  <c r="D26" i="8"/>
  <c r="D24" i="8" s="1"/>
  <c r="C1499" i="1" s="1"/>
  <c r="H1499" i="1" s="1"/>
  <c r="D18" i="8"/>
  <c r="D8" i="8"/>
  <c r="D6" i="8" s="1"/>
  <c r="C1481" i="1" s="1"/>
  <c r="H1481" i="1" s="1"/>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409" i="1" s="1"/>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E245" i="5" s="1"/>
  <c r="D1222" i="1" s="1"/>
  <c r="D250" i="5"/>
  <c r="F249" i="5"/>
  <c r="F248" i="5"/>
  <c r="F247" i="5"/>
  <c r="E246" i="5"/>
  <c r="F246" i="5" s="1"/>
  <c r="D246" i="5"/>
  <c r="F244" i="5"/>
  <c r="F243" i="5"/>
  <c r="F242" i="5"/>
  <c r="E242" i="5"/>
  <c r="D242" i="5"/>
  <c r="F241" i="5"/>
  <c r="F240" i="5"/>
  <c r="E239" i="5"/>
  <c r="E238" i="5" s="1"/>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C1154" i="1"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D78" i="5" s="1"/>
  <c r="F78" i="5" s="1"/>
  <c r="E78" i="5"/>
  <c r="F77" i="5"/>
  <c r="F76" i="5"/>
  <c r="F75" i="5"/>
  <c r="F74" i="5"/>
  <c r="F73" i="5"/>
  <c r="F72" i="5"/>
  <c r="F71" i="5"/>
  <c r="E70" i="5"/>
  <c r="E69" i="5" s="1"/>
  <c r="D70" i="5"/>
  <c r="D69" i="5"/>
  <c r="C1047" i="1" s="1"/>
  <c r="F67" i="5"/>
  <c r="F66" i="5"/>
  <c r="F65" i="5"/>
  <c r="F64" i="5"/>
  <c r="F63" i="5"/>
  <c r="E63" i="5"/>
  <c r="D63" i="5"/>
  <c r="F62" i="5"/>
  <c r="F61" i="5"/>
  <c r="F60" i="5"/>
  <c r="F59" i="5"/>
  <c r="F58" i="5"/>
  <c r="F57" i="5"/>
  <c r="E56" i="5"/>
  <c r="D56" i="5"/>
  <c r="F55" i="5"/>
  <c r="F54" i="5"/>
  <c r="F53" i="5"/>
  <c r="E52" i="5"/>
  <c r="D1030"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7" i="4"/>
  <c r="E417" i="4"/>
  <c r="D417" i="4"/>
  <c r="E416" i="4"/>
  <c r="D411" i="1" s="1"/>
  <c r="D416" i="4"/>
  <c r="D643" i="4" s="1"/>
  <c r="C637" i="1" s="1"/>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F364" i="4"/>
  <c r="E364" i="4"/>
  <c r="D364" i="4"/>
  <c r="F362" i="4"/>
  <c r="F361" i="4"/>
  <c r="F360" i="4"/>
  <c r="F359" i="4"/>
  <c r="F358" i="4"/>
  <c r="F357" i="4"/>
  <c r="F356" i="4"/>
  <c r="E356" i="4"/>
  <c r="E351" i="4" s="1"/>
  <c r="D356" i="4"/>
  <c r="F355" i="4"/>
  <c r="F354" i="4"/>
  <c r="F353" i="4"/>
  <c r="E352" i="4"/>
  <c r="D352" i="4"/>
  <c r="D351" i="4" s="1"/>
  <c r="F351"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E311" i="4"/>
  <c r="F310" i="4"/>
  <c r="F309" i="4"/>
  <c r="F308" i="4"/>
  <c r="F307" i="4"/>
  <c r="F306" i="4"/>
  <c r="F305" i="4"/>
  <c r="F304" i="4"/>
  <c r="E304" i="4"/>
  <c r="E299" i="4" s="1"/>
  <c r="E298"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29" i="1" s="1"/>
  <c r="D134" i="4"/>
  <c r="D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H1578" i="1"/>
  <c r="C1578" i="1"/>
  <c r="G1578" i="1" s="1"/>
  <c r="G1577" i="1"/>
  <c r="C1577" i="1"/>
  <c r="H1577" i="1" s="1"/>
  <c r="C1576" i="1"/>
  <c r="G1576" i="1" s="1"/>
  <c r="H1575" i="1"/>
  <c r="G1575" i="1"/>
  <c r="C1575" i="1"/>
  <c r="H1574" i="1"/>
  <c r="G1574" i="1"/>
  <c r="C1574" i="1"/>
  <c r="G1573" i="1"/>
  <c r="C1573" i="1"/>
  <c r="H1573" i="1" s="1"/>
  <c r="C1572" i="1"/>
  <c r="G1572" i="1" s="1"/>
  <c r="H1571" i="1"/>
  <c r="G1571" i="1"/>
  <c r="C1571" i="1"/>
  <c r="H1570" i="1"/>
  <c r="G1570" i="1"/>
  <c r="C1570" i="1"/>
  <c r="C1569" i="1"/>
  <c r="H1569" i="1" s="1"/>
  <c r="C1568" i="1"/>
  <c r="G1568" i="1" s="1"/>
  <c r="H1567" i="1"/>
  <c r="C1567" i="1"/>
  <c r="G1567" i="1" s="1"/>
  <c r="G1566" i="1"/>
  <c r="C1566" i="1"/>
  <c r="H1566" i="1" s="1"/>
  <c r="C1565" i="1"/>
  <c r="H1565" i="1" s="1"/>
  <c r="C1564" i="1"/>
  <c r="G1564" i="1" s="1"/>
  <c r="C1563" i="1"/>
  <c r="H1563" i="1" s="1"/>
  <c r="C1562" i="1"/>
  <c r="G1562" i="1" s="1"/>
  <c r="C1561" i="1"/>
  <c r="H1561" i="1" s="1"/>
  <c r="H1559" i="1"/>
  <c r="G1559" i="1"/>
  <c r="C1559" i="1"/>
  <c r="H1558" i="1"/>
  <c r="G1558" i="1"/>
  <c r="C1558" i="1"/>
  <c r="G1557" i="1"/>
  <c r="C1557" i="1"/>
  <c r="H1557" i="1" s="1"/>
  <c r="C1556" i="1"/>
  <c r="G1556" i="1" s="1"/>
  <c r="H1555" i="1"/>
  <c r="G1555" i="1"/>
  <c r="C1555" i="1"/>
  <c r="H1554" i="1"/>
  <c r="G1554" i="1"/>
  <c r="C1554" i="1"/>
  <c r="G1553" i="1"/>
  <c r="C1553" i="1"/>
  <c r="H1553" i="1" s="1"/>
  <c r="C1552" i="1"/>
  <c r="G1552" i="1" s="1"/>
  <c r="H1551" i="1"/>
  <c r="G1551" i="1"/>
  <c r="C1551" i="1"/>
  <c r="H1550" i="1"/>
  <c r="G1550" i="1"/>
  <c r="C1550" i="1"/>
  <c r="G1549" i="1"/>
  <c r="C1549" i="1"/>
  <c r="H1549" i="1" s="1"/>
  <c r="C1548" i="1"/>
  <c r="G1548" i="1" s="1"/>
  <c r="H1547" i="1"/>
  <c r="G1547" i="1"/>
  <c r="C1547" i="1"/>
  <c r="H1546" i="1"/>
  <c r="G1546" i="1"/>
  <c r="C1546" i="1"/>
  <c r="G1545" i="1"/>
  <c r="C1545" i="1"/>
  <c r="H1545" i="1" s="1"/>
  <c r="C1544" i="1"/>
  <c r="G1544" i="1" s="1"/>
  <c r="H1543" i="1"/>
  <c r="G1543" i="1"/>
  <c r="C1543" i="1"/>
  <c r="H1542" i="1"/>
  <c r="G1542" i="1"/>
  <c r="C1542" i="1"/>
  <c r="G1541" i="1"/>
  <c r="C1541" i="1"/>
  <c r="H1541" i="1" s="1"/>
  <c r="C1540" i="1"/>
  <c r="G1540" i="1" s="1"/>
  <c r="H1539" i="1"/>
  <c r="G1539" i="1"/>
  <c r="C1539" i="1"/>
  <c r="C1538" i="1"/>
  <c r="H1538" i="1" s="1"/>
  <c r="G1537" i="1"/>
  <c r="C1537" i="1"/>
  <c r="H1537" i="1" s="1"/>
  <c r="C1536" i="1"/>
  <c r="G1536" i="1" s="1"/>
  <c r="H1535" i="1"/>
  <c r="C1535" i="1"/>
  <c r="G1535" i="1" s="1"/>
  <c r="G1534" i="1"/>
  <c r="C1534" i="1"/>
  <c r="H1534" i="1" s="1"/>
  <c r="C1533" i="1"/>
  <c r="H1533" i="1" s="1"/>
  <c r="C1532" i="1"/>
  <c r="G1532" i="1" s="1"/>
  <c r="C1531" i="1"/>
  <c r="H1531" i="1" s="1"/>
  <c r="G1529" i="1"/>
  <c r="C1529" i="1"/>
  <c r="H1529" i="1" s="1"/>
  <c r="C1528" i="1"/>
  <c r="G1528" i="1" s="1"/>
  <c r="G1527" i="1"/>
  <c r="C1527" i="1"/>
  <c r="H1527" i="1" s="1"/>
  <c r="C1526" i="1"/>
  <c r="H1526" i="1" s="1"/>
  <c r="C1525" i="1"/>
  <c r="H1525" i="1" s="1"/>
  <c r="H1523" i="1"/>
  <c r="G1523" i="1"/>
  <c r="C1523" i="1"/>
  <c r="G1522" i="1"/>
  <c r="C1522" i="1"/>
  <c r="H1522" i="1" s="1"/>
  <c r="C1521" i="1"/>
  <c r="H1521" i="1" s="1"/>
  <c r="C1520" i="1"/>
  <c r="G1520" i="1" s="1"/>
  <c r="C1519" i="1"/>
  <c r="G1519" i="1" s="1"/>
  <c r="C1516" i="1"/>
  <c r="G1516" i="1" s="1"/>
  <c r="H1515" i="1"/>
  <c r="G1515" i="1"/>
  <c r="C1515" i="1"/>
  <c r="H1514" i="1"/>
  <c r="G1514" i="1"/>
  <c r="C1514" i="1"/>
  <c r="G1513" i="1"/>
  <c r="C1513" i="1"/>
  <c r="H1513" i="1" s="1"/>
  <c r="C1512" i="1"/>
  <c r="G1512" i="1" s="1"/>
  <c r="H1511" i="1"/>
  <c r="G1511" i="1"/>
  <c r="C1511" i="1"/>
  <c r="H1510" i="1"/>
  <c r="G1510" i="1"/>
  <c r="C1510" i="1"/>
  <c r="G1509" i="1"/>
  <c r="C1509" i="1"/>
  <c r="H1509" i="1" s="1"/>
  <c r="C1508" i="1"/>
  <c r="G1508" i="1" s="1"/>
  <c r="C1507" i="1"/>
  <c r="H1507" i="1" s="1"/>
  <c r="H1506" i="1"/>
  <c r="G1506" i="1"/>
  <c r="C1506" i="1"/>
  <c r="G1505" i="1"/>
  <c r="C1505" i="1"/>
  <c r="H1505" i="1" s="1"/>
  <c r="C1504" i="1"/>
  <c r="G1504" i="1" s="1"/>
  <c r="H1503" i="1"/>
  <c r="C1503" i="1"/>
  <c r="G1503" i="1" s="1"/>
  <c r="C1502" i="1"/>
  <c r="G1502" i="1" s="1"/>
  <c r="C1500" i="1"/>
  <c r="G1500" i="1" s="1"/>
  <c r="H1498" i="1"/>
  <c r="G1498" i="1"/>
  <c r="C1498" i="1"/>
  <c r="G1497" i="1"/>
  <c r="C1497" i="1"/>
  <c r="H1497" i="1" s="1"/>
  <c r="C1496" i="1"/>
  <c r="G1496" i="1" s="1"/>
  <c r="H1495" i="1"/>
  <c r="G1495" i="1"/>
  <c r="C1495" i="1"/>
  <c r="H1494" i="1"/>
  <c r="G1494" i="1"/>
  <c r="C1494" i="1"/>
  <c r="G1493" i="1"/>
  <c r="C1493" i="1"/>
  <c r="H1493" i="1" s="1"/>
  <c r="C1492" i="1"/>
  <c r="G1492" i="1" s="1"/>
  <c r="H1491" i="1"/>
  <c r="C1491" i="1"/>
  <c r="G1491" i="1" s="1"/>
  <c r="H1490" i="1"/>
  <c r="G1490" i="1"/>
  <c r="C1490" i="1"/>
  <c r="C1489" i="1"/>
  <c r="H1489" i="1" s="1"/>
  <c r="C1488" i="1"/>
  <c r="G1488" i="1" s="1"/>
  <c r="H1487" i="1"/>
  <c r="G1487" i="1"/>
  <c r="C1487" i="1"/>
  <c r="C1486" i="1"/>
  <c r="H1486" i="1" s="1"/>
  <c r="C1485" i="1"/>
  <c r="H1485" i="1" s="1"/>
  <c r="C1484" i="1"/>
  <c r="C1482" i="1"/>
  <c r="H1482" i="1" s="1"/>
  <c r="C1480" i="1"/>
  <c r="G1479" i="1"/>
  <c r="I1479" i="1" s="1"/>
  <c r="D1479" i="1"/>
  <c r="J1479" i="1" s="1"/>
  <c r="C1479" i="1"/>
  <c r="H1479" i="1" s="1"/>
  <c r="D1478" i="1"/>
  <c r="C1478" i="1"/>
  <c r="G1477" i="1"/>
  <c r="D1477" i="1"/>
  <c r="J1477" i="1" s="1"/>
  <c r="C1477" i="1"/>
  <c r="H1477" i="1" s="1"/>
  <c r="D1476" i="1"/>
  <c r="C1476" i="1"/>
  <c r="D1475" i="1"/>
  <c r="C1475" i="1"/>
  <c r="G1474" i="1"/>
  <c r="D1474" i="1"/>
  <c r="J1474" i="1" s="1"/>
  <c r="C1474" i="1"/>
  <c r="H1474" i="1" s="1"/>
  <c r="D1473" i="1"/>
  <c r="C1473" i="1"/>
  <c r="G1472" i="1"/>
  <c r="I1472" i="1" s="1"/>
  <c r="D1472" i="1"/>
  <c r="J1472" i="1" s="1"/>
  <c r="C1472" i="1"/>
  <c r="H1472" i="1" s="1"/>
  <c r="D1471" i="1"/>
  <c r="C1471" i="1"/>
  <c r="D1470" i="1"/>
  <c r="C1470" i="1"/>
  <c r="D1469" i="1"/>
  <c r="C1469" i="1"/>
  <c r="G1468" i="1"/>
  <c r="D1468" i="1"/>
  <c r="J1468" i="1" s="1"/>
  <c r="C1468" i="1"/>
  <c r="H1468" i="1" s="1"/>
  <c r="D1467" i="1"/>
  <c r="C1467" i="1"/>
  <c r="G1466" i="1"/>
  <c r="I1466" i="1" s="1"/>
  <c r="D1466" i="1"/>
  <c r="J1466" i="1" s="1"/>
  <c r="C1466" i="1"/>
  <c r="H1466" i="1" s="1"/>
  <c r="D1465" i="1"/>
  <c r="C1465" i="1"/>
  <c r="G1464" i="1"/>
  <c r="D1464" i="1"/>
  <c r="J1464" i="1" s="1"/>
  <c r="C1464" i="1"/>
  <c r="H1464" i="1" s="1"/>
  <c r="D1463" i="1"/>
  <c r="C1463" i="1"/>
  <c r="G1462" i="1"/>
  <c r="I1462" i="1" s="1"/>
  <c r="D1462" i="1"/>
  <c r="J1462" i="1" s="1"/>
  <c r="C1462" i="1"/>
  <c r="H1462" i="1" s="1"/>
  <c r="G1461" i="1"/>
  <c r="D1461" i="1"/>
  <c r="C1461" i="1"/>
  <c r="H1461" i="1" s="1"/>
  <c r="D1460" i="1"/>
  <c r="C1460" i="1"/>
  <c r="G1459" i="1"/>
  <c r="D1459" i="1"/>
  <c r="J1459" i="1" s="1"/>
  <c r="C1459" i="1"/>
  <c r="H1459" i="1" s="1"/>
  <c r="D1458" i="1"/>
  <c r="C1458" i="1"/>
  <c r="G1457" i="1"/>
  <c r="I1457" i="1" s="1"/>
  <c r="D1457" i="1"/>
  <c r="J1457" i="1" s="1"/>
  <c r="C1457" i="1"/>
  <c r="H1457" i="1" s="1"/>
  <c r="D1456" i="1"/>
  <c r="C1456" i="1"/>
  <c r="G1455" i="1"/>
  <c r="D1455" i="1"/>
  <c r="J1455" i="1" s="1"/>
  <c r="C1455" i="1"/>
  <c r="H1455" i="1" s="1"/>
  <c r="G1454" i="1"/>
  <c r="D1454" i="1"/>
  <c r="C1454" i="1"/>
  <c r="H1454" i="1" s="1"/>
  <c r="D1453" i="1"/>
  <c r="D1452" i="1"/>
  <c r="C1452" i="1"/>
  <c r="G1451" i="1"/>
  <c r="D1451" i="1"/>
  <c r="J1451" i="1" s="1"/>
  <c r="C1451" i="1"/>
  <c r="H1451" i="1" s="1"/>
  <c r="D1450" i="1"/>
  <c r="C1450" i="1"/>
  <c r="G1449" i="1"/>
  <c r="I1449" i="1" s="1"/>
  <c r="D1449" i="1"/>
  <c r="J1449" i="1" s="1"/>
  <c r="C1449" i="1"/>
  <c r="H1449" i="1" s="1"/>
  <c r="D1448" i="1"/>
  <c r="C1448" i="1"/>
  <c r="G1447" i="1"/>
  <c r="D1447" i="1"/>
  <c r="J1447" i="1" s="1"/>
  <c r="C1447" i="1"/>
  <c r="H1447" i="1" s="1"/>
  <c r="D1446" i="1"/>
  <c r="C1446" i="1"/>
  <c r="D1445" i="1"/>
  <c r="C1445" i="1"/>
  <c r="G1445" i="1" s="1"/>
  <c r="H1444" i="1"/>
  <c r="G1444" i="1"/>
  <c r="I1444" i="1" s="1"/>
  <c r="D1444" i="1"/>
  <c r="J1444" i="1" s="1"/>
  <c r="C1444" i="1"/>
  <c r="D1443" i="1"/>
  <c r="J1443" i="1" s="1"/>
  <c r="C1443" i="1"/>
  <c r="G1443" i="1" s="1"/>
  <c r="H1442" i="1"/>
  <c r="G1442" i="1"/>
  <c r="D1442" i="1"/>
  <c r="C1442" i="1"/>
  <c r="J1442" i="1" s="1"/>
  <c r="J1441" i="1"/>
  <c r="D1441" i="1"/>
  <c r="C1441" i="1"/>
  <c r="G1441" i="1" s="1"/>
  <c r="H1440" i="1"/>
  <c r="G1440" i="1"/>
  <c r="I1440" i="1" s="1"/>
  <c r="D1440" i="1"/>
  <c r="C1440" i="1"/>
  <c r="J1440" i="1" s="1"/>
  <c r="D1439" i="1"/>
  <c r="J1439" i="1" s="1"/>
  <c r="C1439" i="1"/>
  <c r="D1438" i="1"/>
  <c r="C1438" i="1"/>
  <c r="G1438" i="1" s="1"/>
  <c r="D1437" i="1"/>
  <c r="C1437" i="1"/>
  <c r="D1436" i="1"/>
  <c r="D1434" i="1"/>
  <c r="C1434" i="1"/>
  <c r="G1434" i="1" s="1"/>
  <c r="D1433" i="1"/>
  <c r="C1433" i="1"/>
  <c r="G1433" i="1" s="1"/>
  <c r="D1432" i="1"/>
  <c r="C1432" i="1"/>
  <c r="G1432" i="1" s="1"/>
  <c r="D1431" i="1"/>
  <c r="C1431" i="1"/>
  <c r="G1431" i="1" s="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G1392" i="1" s="1"/>
  <c r="H1391" i="1"/>
  <c r="D1391" i="1"/>
  <c r="C1391" i="1"/>
  <c r="G1391" i="1" s="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G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C1265" i="1"/>
  <c r="H1265" i="1" s="1"/>
  <c r="D1264" i="1"/>
  <c r="G1264" i="1" s="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C1244" i="1"/>
  <c r="G1244" i="1" s="1"/>
  <c r="H1243" i="1"/>
  <c r="G1243" i="1"/>
  <c r="D1243" i="1"/>
  <c r="C1243" i="1"/>
  <c r="D1242" i="1"/>
  <c r="C1242" i="1"/>
  <c r="H1241" i="1"/>
  <c r="G1241" i="1"/>
  <c r="D1241" i="1"/>
  <c r="C1241" i="1"/>
  <c r="G1240" i="1"/>
  <c r="D1240" i="1"/>
  <c r="C1240" i="1"/>
  <c r="H1239" i="1"/>
  <c r="G1239" i="1"/>
  <c r="D1239" i="1"/>
  <c r="C1239" i="1"/>
  <c r="H1238" i="1"/>
  <c r="G1238" i="1"/>
  <c r="D1238" i="1"/>
  <c r="C1238" i="1"/>
  <c r="G1237" i="1"/>
  <c r="D1237" i="1"/>
  <c r="H1237" i="1" s="1"/>
  <c r="C1237" i="1"/>
  <c r="G1236" i="1"/>
  <c r="D1236" i="1"/>
  <c r="H1236" i="1" s="1"/>
  <c r="C1236" i="1"/>
  <c r="C1235" i="1"/>
  <c r="H1234" i="1"/>
  <c r="G1234" i="1"/>
  <c r="D1234" i="1"/>
  <c r="C1234" i="1"/>
  <c r="H1233" i="1"/>
  <c r="D1233" i="1"/>
  <c r="C1233" i="1"/>
  <c r="D1232" i="1"/>
  <c r="C1232" i="1"/>
  <c r="H1231" i="1"/>
  <c r="G1231" i="1"/>
  <c r="D1231" i="1"/>
  <c r="C1231" i="1"/>
  <c r="H1230" i="1"/>
  <c r="D1230" i="1"/>
  <c r="G1230" i="1" s="1"/>
  <c r="C1230" i="1"/>
  <c r="D1229" i="1"/>
  <c r="C1229" i="1"/>
  <c r="H1229" i="1" s="1"/>
  <c r="D1228" i="1"/>
  <c r="C1228" i="1"/>
  <c r="C1227" i="1"/>
  <c r="H1226" i="1"/>
  <c r="D1226" i="1"/>
  <c r="G1226" i="1" s="1"/>
  <c r="C1226" i="1"/>
  <c r="D1225" i="1"/>
  <c r="G1225" i="1" s="1"/>
  <c r="C1225" i="1"/>
  <c r="D1224" i="1"/>
  <c r="H1224" i="1" s="1"/>
  <c r="C1224" i="1"/>
  <c r="D1223" i="1"/>
  <c r="C1223" i="1"/>
  <c r="H1221" i="1"/>
  <c r="G1221" i="1"/>
  <c r="D1221" i="1"/>
  <c r="C1221" i="1"/>
  <c r="H1220" i="1"/>
  <c r="G1220" i="1"/>
  <c r="D1220" i="1"/>
  <c r="C1220" i="1"/>
  <c r="H1219" i="1"/>
  <c r="G1219" i="1"/>
  <c r="D1219" i="1"/>
  <c r="C1219" i="1"/>
  <c r="D1218" i="1"/>
  <c r="C1218" i="1"/>
  <c r="D1217" i="1"/>
  <c r="C1217" i="1"/>
  <c r="H1217" i="1" s="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H1165" i="1"/>
  <c r="D1165" i="1"/>
  <c r="C1165" i="1"/>
  <c r="H1164" i="1"/>
  <c r="G1164" i="1"/>
  <c r="D1164" i="1"/>
  <c r="C1164"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D1155" i="1"/>
  <c r="G1155" i="1" s="1"/>
  <c r="C1155" i="1"/>
  <c r="D1154" i="1"/>
  <c r="D1151" i="1"/>
  <c r="G1151" i="1" s="1"/>
  <c r="C1151" i="1"/>
  <c r="H1150" i="1"/>
  <c r="G1150" i="1"/>
  <c r="D1150" i="1"/>
  <c r="C1150" i="1"/>
  <c r="D1149" i="1"/>
  <c r="C1149" i="1"/>
  <c r="D1148" i="1"/>
  <c r="C1148" i="1"/>
  <c r="H1147" i="1"/>
  <c r="G1147" i="1"/>
  <c r="D1147" i="1"/>
  <c r="C1147" i="1"/>
  <c r="H1146" i="1"/>
  <c r="G1146" i="1"/>
  <c r="D1146" i="1"/>
  <c r="C1146" i="1"/>
  <c r="H1145" i="1"/>
  <c r="G1145" i="1"/>
  <c r="D1145" i="1"/>
  <c r="C1145" i="1"/>
  <c r="D1144" i="1"/>
  <c r="C1144" i="1"/>
  <c r="H1143" i="1"/>
  <c r="G1143" i="1"/>
  <c r="D1143" i="1"/>
  <c r="C1143" i="1"/>
  <c r="D1142" i="1"/>
  <c r="C1142" i="1"/>
  <c r="H1142" i="1" s="1"/>
  <c r="H1141" i="1"/>
  <c r="G1141" i="1"/>
  <c r="D1141" i="1"/>
  <c r="C1141" i="1"/>
  <c r="H1140" i="1"/>
  <c r="G1140" i="1"/>
  <c r="D1140" i="1"/>
  <c r="C1140" i="1"/>
  <c r="H1139" i="1"/>
  <c r="G1139" i="1"/>
  <c r="D1139" i="1"/>
  <c r="C1139" i="1"/>
  <c r="D1138" i="1"/>
  <c r="C1138" i="1"/>
  <c r="H1138" i="1" s="1"/>
  <c r="H1137" i="1"/>
  <c r="G1137" i="1"/>
  <c r="D1137" i="1"/>
  <c r="C1137" i="1"/>
  <c r="H1136" i="1"/>
  <c r="G1136" i="1"/>
  <c r="D1136" i="1"/>
  <c r="C1136" i="1"/>
  <c r="H1135" i="1"/>
  <c r="G1135" i="1"/>
  <c r="D1135" i="1"/>
  <c r="C1135" i="1"/>
  <c r="H1134" i="1"/>
  <c r="G1134" i="1"/>
  <c r="D1134" i="1"/>
  <c r="C1134" i="1"/>
  <c r="D1133" i="1"/>
  <c r="H1133" i="1" s="1"/>
  <c r="C1133" i="1"/>
  <c r="H1132" i="1"/>
  <c r="G1132" i="1"/>
  <c r="D1132" i="1"/>
  <c r="C1132" i="1"/>
  <c r="H1131" i="1"/>
  <c r="G1131" i="1"/>
  <c r="D1131" i="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G1064" i="1" s="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G1056" i="1"/>
  <c r="D1056" i="1"/>
  <c r="C1056" i="1"/>
  <c r="H1056" i="1" s="1"/>
  <c r="H1055" i="1"/>
  <c r="G1055" i="1"/>
  <c r="D1055" i="1"/>
  <c r="C1055" i="1"/>
  <c r="G1054" i="1"/>
  <c r="D1054" i="1"/>
  <c r="H1054" i="1" s="1"/>
  <c r="C1054" i="1"/>
  <c r="H1053" i="1"/>
  <c r="G1053" i="1"/>
  <c r="D1053" i="1"/>
  <c r="C1053" i="1"/>
  <c r="D1052" i="1"/>
  <c r="G1052" i="1" s="1"/>
  <c r="C1052" i="1"/>
  <c r="H1051" i="1"/>
  <c r="G1051" i="1"/>
  <c r="D1051" i="1"/>
  <c r="C1051" i="1"/>
  <c r="H1050" i="1"/>
  <c r="D1050" i="1"/>
  <c r="C1050" i="1"/>
  <c r="G1050" i="1" s="1"/>
  <c r="H1049" i="1"/>
  <c r="G1049" i="1"/>
  <c r="D1049" i="1"/>
  <c r="C1049" i="1"/>
  <c r="D1048" i="1"/>
  <c r="H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G1035" i="1" s="1"/>
  <c r="C1035" i="1"/>
  <c r="G1034" i="1"/>
  <c r="D1034" i="1"/>
  <c r="C1034" i="1"/>
  <c r="H1034" i="1" s="1"/>
  <c r="D1033" i="1"/>
  <c r="C1033" i="1"/>
  <c r="H1033" i="1" s="1"/>
  <c r="D1032" i="1"/>
  <c r="C1032" i="1"/>
  <c r="H1032" i="1" s="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C1006" i="1"/>
  <c r="G1006" i="1" s="1"/>
  <c r="H1005" i="1"/>
  <c r="G1005" i="1"/>
  <c r="D1005" i="1"/>
  <c r="C1005" i="1"/>
  <c r="D1004" i="1"/>
  <c r="C1004" i="1"/>
  <c r="H1004" i="1" s="1"/>
  <c r="D1003" i="1"/>
  <c r="C1003" i="1"/>
  <c r="H1003" i="1" s="1"/>
  <c r="H1002" i="1"/>
  <c r="D1002" i="1"/>
  <c r="C1002" i="1"/>
  <c r="G1002" i="1" s="1"/>
  <c r="H1001" i="1"/>
  <c r="G1001" i="1"/>
  <c r="D1001" i="1"/>
  <c r="C1001" i="1"/>
  <c r="D1000" i="1"/>
  <c r="C1000" i="1"/>
  <c r="H1000" i="1" s="1"/>
  <c r="D999" i="1"/>
  <c r="C999" i="1"/>
  <c r="H999" i="1" s="1"/>
  <c r="D998" i="1"/>
  <c r="H998" i="1" s="1"/>
  <c r="C998" i="1"/>
  <c r="D997" i="1"/>
  <c r="D996" i="1"/>
  <c r="C996" i="1"/>
  <c r="H996" i="1" s="1"/>
  <c r="H995" i="1"/>
  <c r="G995" i="1"/>
  <c r="D995" i="1"/>
  <c r="C995" i="1"/>
  <c r="H994" i="1"/>
  <c r="G994" i="1"/>
  <c r="D994" i="1"/>
  <c r="C994" i="1"/>
  <c r="H993" i="1"/>
  <c r="D993" i="1"/>
  <c r="C993" i="1"/>
  <c r="D992" i="1"/>
  <c r="C992" i="1"/>
  <c r="H992" i="1" s="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H645" i="1"/>
  <c r="D645" i="1"/>
  <c r="G645" i="1" s="1"/>
  <c r="C645" i="1"/>
  <c r="H644" i="1"/>
  <c r="G644" i="1"/>
  <c r="D644" i="1"/>
  <c r="C644" i="1"/>
  <c r="H643" i="1"/>
  <c r="D643" i="1"/>
  <c r="G643" i="1" s="1"/>
  <c r="C643" i="1"/>
  <c r="H642" i="1"/>
  <c r="D642" i="1"/>
  <c r="G642" i="1" s="1"/>
  <c r="C642" i="1"/>
  <c r="H641" i="1"/>
  <c r="G641" i="1"/>
  <c r="D641" i="1"/>
  <c r="C641"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H370" i="1"/>
  <c r="G370" i="1"/>
  <c r="D370" i="1"/>
  <c r="C370" i="1"/>
  <c r="H369" i="1"/>
  <c r="G369" i="1"/>
  <c r="D369" i="1"/>
  <c r="C369" i="1"/>
  <c r="H368" i="1"/>
  <c r="G368" i="1"/>
  <c r="D368" i="1"/>
  <c r="C368" i="1"/>
  <c r="H367" i="1"/>
  <c r="G367" i="1"/>
  <c r="D367" i="1"/>
  <c r="C367" i="1"/>
  <c r="D366" i="1"/>
  <c r="G366" i="1" s="1"/>
  <c r="C366" i="1"/>
  <c r="D365" i="1"/>
  <c r="C365" i="1"/>
  <c r="G365" i="1" s="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G291" i="1" s="1"/>
  <c r="C291" i="1"/>
  <c r="G290" i="1"/>
  <c r="D290" i="1"/>
  <c r="H290" i="1" s="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9" i="1"/>
  <c r="D259" i="1"/>
  <c r="G259" i="1" s="1"/>
  <c r="C259"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H189" i="1"/>
  <c r="D189" i="1"/>
  <c r="G189" i="1" s="1"/>
  <c r="C189" i="1"/>
  <c r="H188" i="1"/>
  <c r="D188" i="1"/>
  <c r="G188" i="1" s="1"/>
  <c r="C188" i="1"/>
  <c r="H187" i="1"/>
  <c r="D187" i="1"/>
  <c r="G187" i="1" s="1"/>
  <c r="C187" i="1"/>
  <c r="D186" i="1"/>
  <c r="H186" i="1" s="1"/>
  <c r="C186" i="1"/>
  <c r="H185" i="1"/>
  <c r="G185" i="1"/>
  <c r="D185" i="1"/>
  <c r="C185" i="1"/>
  <c r="D184" i="1"/>
  <c r="H184" i="1" s="1"/>
  <c r="C184" i="1"/>
  <c r="H183" i="1"/>
  <c r="G183" i="1"/>
  <c r="D183" i="1"/>
  <c r="C183" i="1"/>
  <c r="H182" i="1"/>
  <c r="D182" i="1"/>
  <c r="G182" i="1" s="1"/>
  <c r="C182" i="1"/>
  <c r="H181" i="1"/>
  <c r="D181" i="1"/>
  <c r="G181" i="1" s="1"/>
  <c r="C181" i="1"/>
  <c r="H180" i="1"/>
  <c r="G180" i="1"/>
  <c r="D180" i="1"/>
  <c r="C180" i="1"/>
  <c r="H179" i="1"/>
  <c r="D179" i="1"/>
  <c r="G179" i="1" s="1"/>
  <c r="C179" i="1"/>
  <c r="H178" i="1"/>
  <c r="D178" i="1"/>
  <c r="G178" i="1" s="1"/>
  <c r="C178" i="1"/>
  <c r="H177" i="1"/>
  <c r="D177" i="1"/>
  <c r="G177" i="1" s="1"/>
  <c r="C177" i="1"/>
  <c r="H176" i="1"/>
  <c r="G176" i="1"/>
  <c r="D176" i="1"/>
  <c r="C176" i="1"/>
  <c r="H175" i="1"/>
  <c r="D175" i="1"/>
  <c r="G175" i="1" s="1"/>
  <c r="C175" i="1"/>
  <c r="H174" i="1"/>
  <c r="D174" i="1"/>
  <c r="G174" i="1" s="1"/>
  <c r="C174" i="1"/>
  <c r="C173" i="1"/>
  <c r="H172" i="1"/>
  <c r="G172" i="1"/>
  <c r="D172" i="1"/>
  <c r="C172" i="1"/>
  <c r="H171" i="1"/>
  <c r="G171" i="1"/>
  <c r="D171" i="1"/>
  <c r="C171" i="1"/>
  <c r="H170" i="1"/>
  <c r="D170" i="1"/>
  <c r="G170" i="1" s="1"/>
  <c r="C170" i="1"/>
  <c r="H169" i="1"/>
  <c r="D169" i="1"/>
  <c r="G169" i="1" s="1"/>
  <c r="C169" i="1"/>
  <c r="H168" i="1"/>
  <c r="G168" i="1"/>
  <c r="D168" i="1"/>
  <c r="C168" i="1"/>
  <c r="H167" i="1"/>
  <c r="G167" i="1"/>
  <c r="D167" i="1"/>
  <c r="C167" i="1"/>
  <c r="H166" i="1"/>
  <c r="D166" i="1"/>
  <c r="G166" i="1" s="1"/>
  <c r="C166" i="1"/>
  <c r="D165" i="1"/>
  <c r="H165" i="1" s="1"/>
  <c r="C165" i="1"/>
  <c r="H164" i="1"/>
  <c r="D164" i="1"/>
  <c r="G164" i="1" s="1"/>
  <c r="C164" i="1"/>
  <c r="H163" i="1"/>
  <c r="D163" i="1"/>
  <c r="G163" i="1" s="1"/>
  <c r="C163" i="1"/>
  <c r="H162" i="1"/>
  <c r="D162" i="1"/>
  <c r="G162" i="1" s="1"/>
  <c r="C162" i="1"/>
  <c r="H161" i="1"/>
  <c r="G161" i="1"/>
  <c r="D161" i="1"/>
  <c r="C161" i="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H150" i="1"/>
  <c r="D150" i="1"/>
  <c r="G150" i="1" s="1"/>
  <c r="C150" i="1"/>
  <c r="H149"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H120"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3" i="9" l="1"/>
  <c r="B33" i="9" s="1"/>
  <c r="C1501" i="1"/>
  <c r="H1501" i="1" s="1"/>
  <c r="H1562" i="1"/>
  <c r="G1561" i="1"/>
  <c r="H288" i="1"/>
  <c r="G411" i="1"/>
  <c r="H412" i="1"/>
  <c r="D644" i="4"/>
  <c r="D1227" i="1"/>
  <c r="G1227" i="1" s="1"/>
  <c r="H1228" i="1"/>
  <c r="H1223" i="1"/>
  <c r="G1224" i="1"/>
  <c r="G1223" i="1"/>
  <c r="D245" i="5"/>
  <c r="C1222" i="1" s="1"/>
  <c r="H1222" i="1" s="1"/>
  <c r="G1156" i="1"/>
  <c r="G1486" i="1"/>
  <c r="G65" i="1"/>
  <c r="H64" i="1"/>
  <c r="C1408" i="1"/>
  <c r="C1409" i="1"/>
  <c r="G1409" i="1" s="1"/>
  <c r="D106" i="4"/>
  <c r="C102" i="1" s="1"/>
  <c r="G108" i="1"/>
  <c r="G113" i="1"/>
  <c r="G364" i="1"/>
  <c r="H365" i="1"/>
  <c r="F369" i="4"/>
  <c r="E114" i="6"/>
  <c r="F114" i="6" s="1"/>
  <c r="E299" i="9"/>
  <c r="B299" i="9" s="1"/>
  <c r="E32" i="9"/>
  <c r="B32" i="9" s="1"/>
  <c r="H30" i="3"/>
  <c r="C1453" i="1"/>
  <c r="D5" i="7"/>
  <c r="G647" i="1"/>
  <c r="G288" i="1"/>
  <c r="G412" i="1"/>
  <c r="H411" i="1"/>
  <c r="E643" i="4"/>
  <c r="D637" i="1" s="1"/>
  <c r="H637" i="1" s="1"/>
  <c r="F217" i="9"/>
  <c r="E293" i="9"/>
  <c r="B293" i="9" s="1"/>
  <c r="G1569" i="1"/>
  <c r="G1565" i="1"/>
  <c r="G1563" i="1"/>
  <c r="G1538" i="1"/>
  <c r="G1533" i="1"/>
  <c r="H1530" i="1"/>
  <c r="G1531" i="1"/>
  <c r="G1525" i="1"/>
  <c r="G1526" i="1"/>
  <c r="D49" i="8"/>
  <c r="C1524" i="1" s="1"/>
  <c r="G1524" i="1" s="1"/>
  <c r="G1521" i="1"/>
  <c r="H1519" i="1"/>
  <c r="G1507" i="1"/>
  <c r="H1502" i="1"/>
  <c r="G1501" i="1"/>
  <c r="G1499" i="1"/>
  <c r="G1489" i="1"/>
  <c r="C1483" i="1"/>
  <c r="H1483" i="1" s="1"/>
  <c r="G1485" i="1"/>
  <c r="G1482" i="1"/>
  <c r="G1481" i="1"/>
  <c r="F215" i="9"/>
  <c r="B215" i="9" s="1"/>
  <c r="E286" i="9"/>
  <c r="B286" i="9" s="1"/>
  <c r="E295" i="9"/>
  <c r="B295" i="9" s="1"/>
  <c r="H1278" i="1"/>
  <c r="G1265" i="1"/>
  <c r="H1264" i="1"/>
  <c r="G1263" i="1"/>
  <c r="H1263" i="1"/>
  <c r="G1242" i="1"/>
  <c r="H1242" i="1"/>
  <c r="H1240" i="1"/>
  <c r="E290" i="9"/>
  <c r="B290" i="9" s="1"/>
  <c r="G1235" i="1"/>
  <c r="H1235" i="1"/>
  <c r="G1233" i="1"/>
  <c r="G1232" i="1"/>
  <c r="H1232" i="1"/>
  <c r="H1227" i="1"/>
  <c r="G1229" i="1"/>
  <c r="G1228" i="1"/>
  <c r="G1222" i="1"/>
  <c r="E282" i="9"/>
  <c r="B282" i="9" s="1"/>
  <c r="H1225" i="1"/>
  <c r="E281" i="9"/>
  <c r="B281" i="9" s="1"/>
  <c r="E237" i="5"/>
  <c r="D1214" i="1" s="1"/>
  <c r="D1215" i="1"/>
  <c r="H1215" i="1"/>
  <c r="H1216" i="1"/>
  <c r="H1218" i="1"/>
  <c r="F239" i="5"/>
  <c r="G1218" i="1"/>
  <c r="F238" i="5"/>
  <c r="G1215" i="1"/>
  <c r="G1216" i="1"/>
  <c r="G1217" i="1"/>
  <c r="E308" i="9"/>
  <c r="B308" i="9" s="1"/>
  <c r="G1166" i="1"/>
  <c r="E292" i="9"/>
  <c r="B292" i="9" s="1"/>
  <c r="G1165" i="1"/>
  <c r="G1163" i="1"/>
  <c r="H1156" i="1"/>
  <c r="H1155" i="1"/>
  <c r="H1154" i="1"/>
  <c r="G1154" i="1"/>
  <c r="H1151" i="1"/>
  <c r="G1149" i="1"/>
  <c r="G1148" i="1"/>
  <c r="H1148" i="1"/>
  <c r="H1149" i="1"/>
  <c r="F164" i="5"/>
  <c r="E291" i="9"/>
  <c r="B291" i="9" s="1"/>
  <c r="H1144" i="1"/>
  <c r="G1142" i="1"/>
  <c r="G1144" i="1"/>
  <c r="E287" i="9"/>
  <c r="B287" i="9" s="1"/>
  <c r="G1138" i="1"/>
  <c r="G1127" i="1"/>
  <c r="G1133" i="1"/>
  <c r="E68" i="5"/>
  <c r="E285" i="9"/>
  <c r="B285" i="9" s="1"/>
  <c r="H1052" i="1"/>
  <c r="G1047" i="1"/>
  <c r="H1047" i="1"/>
  <c r="F70" i="5"/>
  <c r="G1048" i="1"/>
  <c r="H1035" i="1"/>
  <c r="F56" i="5"/>
  <c r="G1030" i="1"/>
  <c r="G1033" i="1"/>
  <c r="H1030" i="1"/>
  <c r="F52" i="5"/>
  <c r="G1032" i="1"/>
  <c r="F35" i="5"/>
  <c r="G1004" i="1"/>
  <c r="G1003" i="1"/>
  <c r="G1000" i="1"/>
  <c r="G999" i="1"/>
  <c r="G998" i="1"/>
  <c r="D12" i="5"/>
  <c r="C990" i="1" s="1"/>
  <c r="C997" i="1"/>
  <c r="G996" i="1"/>
  <c r="G993" i="1"/>
  <c r="H991" i="1"/>
  <c r="E12" i="5"/>
  <c r="D990" i="1" s="1"/>
  <c r="G991" i="1"/>
  <c r="G992" i="1"/>
  <c r="E297" i="9"/>
  <c r="B297" i="9" s="1"/>
  <c r="B217" i="9"/>
  <c r="F652" i="4"/>
  <c r="H364" i="1"/>
  <c r="H366" i="1"/>
  <c r="E363" i="4"/>
  <c r="D358" i="1" s="1"/>
  <c r="G307" i="1"/>
  <c r="G308" i="1"/>
  <c r="F418" i="4"/>
  <c r="G289" i="1"/>
  <c r="E273" i="9"/>
  <c r="B273" i="9" s="1"/>
  <c r="E644" i="4"/>
  <c r="D638" i="1" s="1"/>
  <c r="G260" i="1"/>
  <c r="G262" i="1"/>
  <c r="E69" i="9"/>
  <c r="B69" i="9" s="1"/>
  <c r="F188" i="4"/>
  <c r="G184" i="1"/>
  <c r="G186" i="1"/>
  <c r="E45" i="9"/>
  <c r="B45" i="9" s="1"/>
  <c r="E44" i="9"/>
  <c r="B44" i="9" s="1"/>
  <c r="D173" i="1"/>
  <c r="G173" i="1" s="1"/>
  <c r="F219" i="9"/>
  <c r="B219" i="9" s="1"/>
  <c r="H173" i="1"/>
  <c r="G165" i="1"/>
  <c r="D160" i="1"/>
  <c r="E41" i="9"/>
  <c r="B41" i="9" s="1"/>
  <c r="G155" i="1"/>
  <c r="G157" i="1"/>
  <c r="F159" i="4"/>
  <c r="G154" i="1"/>
  <c r="E40" i="9"/>
  <c r="B40" i="9" s="1"/>
  <c r="H130" i="1"/>
  <c r="F134" i="4"/>
  <c r="H129" i="1"/>
  <c r="G129" i="1"/>
  <c r="F133" i="4"/>
  <c r="F124" i="4"/>
  <c r="F125" i="4"/>
  <c r="E82" i="4"/>
  <c r="D78" i="1" s="1"/>
  <c r="E50" i="4"/>
  <c r="D46" i="1" s="1"/>
  <c r="F50" i="4"/>
  <c r="F68" i="4"/>
  <c r="H1392" i="1"/>
  <c r="G1437" i="1"/>
  <c r="G1439" i="1"/>
  <c r="I1439" i="1" s="1"/>
  <c r="I1442" i="1"/>
  <c r="I1447" i="1"/>
  <c r="I1451" i="1"/>
  <c r="I1455" i="1"/>
  <c r="I1459" i="1"/>
  <c r="J1465" i="1"/>
  <c r="H1465" i="1"/>
  <c r="G1465" i="1"/>
  <c r="I1465" i="1" s="1"/>
  <c r="H1469" i="1"/>
  <c r="G1469" i="1"/>
  <c r="J1471" i="1"/>
  <c r="H1471" i="1"/>
  <c r="G1471" i="1"/>
  <c r="H1475" i="1"/>
  <c r="G1475" i="1"/>
  <c r="J1478" i="1"/>
  <c r="H1478" i="1"/>
  <c r="G1478" i="1"/>
  <c r="E6" i="4"/>
  <c r="G1393" i="1"/>
  <c r="H1393" i="1"/>
  <c r="G1395" i="1"/>
  <c r="H1395" i="1"/>
  <c r="G1397" i="1"/>
  <c r="H1397" i="1"/>
  <c r="G1399" i="1"/>
  <c r="H1399" i="1"/>
  <c r="G1401" i="1"/>
  <c r="H1401" i="1"/>
  <c r="G1403" i="1"/>
  <c r="H1403" i="1"/>
  <c r="G1405" i="1"/>
  <c r="H1405" i="1"/>
  <c r="G1407" i="1"/>
  <c r="H1407" i="1"/>
  <c r="G1411" i="1"/>
  <c r="H1411" i="1"/>
  <c r="G1413" i="1"/>
  <c r="H1413" i="1"/>
  <c r="G1415" i="1"/>
  <c r="H1415" i="1"/>
  <c r="G1417" i="1"/>
  <c r="H1417" i="1"/>
  <c r="G1419" i="1"/>
  <c r="H1419" i="1"/>
  <c r="G1421" i="1"/>
  <c r="H1421" i="1"/>
  <c r="G1425" i="1"/>
  <c r="H1425" i="1"/>
  <c r="G1427" i="1"/>
  <c r="H1427" i="1"/>
  <c r="G1429" i="1"/>
  <c r="H1429" i="1"/>
  <c r="J1448" i="1"/>
  <c r="H1448" i="1"/>
  <c r="G1448" i="1"/>
  <c r="J1452" i="1"/>
  <c r="H1452" i="1"/>
  <c r="G1452" i="1"/>
  <c r="J1456" i="1"/>
  <c r="H1456" i="1"/>
  <c r="G1456" i="1"/>
  <c r="J1460" i="1"/>
  <c r="H1460" i="1"/>
  <c r="G1460" i="1"/>
  <c r="I1460" i="1" s="1"/>
  <c r="J1463" i="1"/>
  <c r="H1463" i="1"/>
  <c r="G1463" i="1"/>
  <c r="I1463" i="1" s="1"/>
  <c r="J1467" i="1"/>
  <c r="H1467" i="1"/>
  <c r="G1467" i="1"/>
  <c r="H1470" i="1"/>
  <c r="G1470" i="1"/>
  <c r="J1473" i="1"/>
  <c r="H1473" i="1"/>
  <c r="G1473" i="1"/>
  <c r="I1473" i="1" s="1"/>
  <c r="J1476" i="1"/>
  <c r="H1476" i="1"/>
  <c r="G1476" i="1"/>
  <c r="G1480" i="1"/>
  <c r="H1480" i="1"/>
  <c r="G1394" i="1"/>
  <c r="H1394" i="1"/>
  <c r="G1396" i="1"/>
  <c r="H1396" i="1"/>
  <c r="G1398" i="1"/>
  <c r="H1398" i="1"/>
  <c r="G1400" i="1"/>
  <c r="H1400" i="1"/>
  <c r="G1402" i="1"/>
  <c r="H1402" i="1"/>
  <c r="G1404" i="1"/>
  <c r="H1404" i="1"/>
  <c r="G1406" i="1"/>
  <c r="H1406" i="1"/>
  <c r="G1410" i="1"/>
  <c r="H1410" i="1"/>
  <c r="G1412" i="1"/>
  <c r="H1412" i="1"/>
  <c r="G1414" i="1"/>
  <c r="H1414" i="1"/>
  <c r="G1416" i="1"/>
  <c r="H1416" i="1"/>
  <c r="G1418" i="1"/>
  <c r="H1418" i="1"/>
  <c r="G1420" i="1"/>
  <c r="H1420" i="1"/>
  <c r="G1422" i="1"/>
  <c r="H1422" i="1"/>
  <c r="G1424" i="1"/>
  <c r="H1424" i="1"/>
  <c r="G1426" i="1"/>
  <c r="H1426" i="1"/>
  <c r="G1428" i="1"/>
  <c r="H1428" i="1"/>
  <c r="G1430" i="1"/>
  <c r="H1430" i="1"/>
  <c r="I1441" i="1"/>
  <c r="J1446" i="1"/>
  <c r="H1446" i="1"/>
  <c r="G1446" i="1"/>
  <c r="I1446" i="1" s="1"/>
  <c r="J1450" i="1"/>
  <c r="H1450" i="1"/>
  <c r="G1450" i="1"/>
  <c r="J1458" i="1"/>
  <c r="H1458" i="1"/>
  <c r="G1458" i="1"/>
  <c r="I1464" i="1"/>
  <c r="I1468" i="1"/>
  <c r="I1474" i="1"/>
  <c r="I1477" i="1"/>
  <c r="G1484" i="1"/>
  <c r="H1484" i="1"/>
  <c r="F7" i="4"/>
  <c r="H1431" i="1"/>
  <c r="H1432" i="1"/>
  <c r="H1433" i="1"/>
  <c r="H1434" i="1"/>
  <c r="H1437" i="1"/>
  <c r="H1438" i="1"/>
  <c r="H1439" i="1"/>
  <c r="H1441" i="1"/>
  <c r="H1443" i="1"/>
  <c r="I1443" i="1" s="1"/>
  <c r="H1445" i="1"/>
  <c r="H1488" i="1"/>
  <c r="H1492" i="1"/>
  <c r="H1496" i="1"/>
  <c r="H1500" i="1"/>
  <c r="H1504" i="1"/>
  <c r="H1508" i="1"/>
  <c r="H1512" i="1"/>
  <c r="H1516" i="1"/>
  <c r="H1520" i="1"/>
  <c r="H1528" i="1"/>
  <c r="H1532" i="1"/>
  <c r="H1536" i="1"/>
  <c r="H1540" i="1"/>
  <c r="H1544" i="1"/>
  <c r="H1548" i="1"/>
  <c r="H1552" i="1"/>
  <c r="H1556" i="1"/>
  <c r="H1560" i="1"/>
  <c r="H1564" i="1"/>
  <c r="H1568" i="1"/>
  <c r="H1572" i="1"/>
  <c r="H1576" i="1"/>
  <c r="H1580" i="1"/>
  <c r="F8" i="4"/>
  <c r="F169" i="4"/>
  <c r="D163" i="4"/>
  <c r="D196" i="4"/>
  <c r="F197" i="4"/>
  <c r="E528" i="4"/>
  <c r="D7" i="5"/>
  <c r="J1445" i="1"/>
  <c r="D224" i="4"/>
  <c r="D311" i="4"/>
  <c r="D363" i="4"/>
  <c r="F245" i="5"/>
  <c r="D237" i="5"/>
  <c r="G315" i="9"/>
  <c r="E315" i="9" s="1"/>
  <c r="G307" i="9"/>
  <c r="F177" i="5"/>
  <c r="D176" i="5"/>
  <c r="D152" i="4"/>
  <c r="F153" i="4"/>
  <c r="E163" i="4"/>
  <c r="F252" i="4"/>
  <c r="D299" i="4"/>
  <c r="F300" i="4"/>
  <c r="D350" i="4"/>
  <c r="E420" i="4"/>
  <c r="H307" i="9"/>
  <c r="E176" i="5"/>
  <c r="F352" i="4"/>
  <c r="D421" i="4"/>
  <c r="D515" i="4"/>
  <c r="F529" i="4"/>
  <c r="D567" i="4"/>
  <c r="F581" i="4"/>
  <c r="F603" i="4"/>
  <c r="D625" i="4"/>
  <c r="F13" i="5"/>
  <c r="F69" i="5"/>
  <c r="F79" i="5"/>
  <c r="F135" i="5"/>
  <c r="F149" i="5"/>
  <c r="E309" i="9"/>
  <c r="B309" i="9" s="1"/>
  <c r="F206" i="5"/>
  <c r="F250" i="5"/>
  <c r="D5" i="6"/>
  <c r="D89" i="6"/>
  <c r="F115" i="6"/>
  <c r="E74" i="9"/>
  <c r="B74" i="9" s="1"/>
  <c r="E82" i="9"/>
  <c r="B82" i="9" s="1"/>
  <c r="E90" i="9"/>
  <c r="B90" i="9" s="1"/>
  <c r="E98" i="9"/>
  <c r="B98" i="9" s="1"/>
  <c r="D146" i="5"/>
  <c r="F416" i="4"/>
  <c r="D459" i="4"/>
  <c r="E310" i="9"/>
  <c r="B310" i="9" s="1"/>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80" i="9"/>
  <c r="E280" i="9" s="1"/>
  <c r="B280" i="9" s="1"/>
  <c r="G279" i="9"/>
  <c r="E279" i="9" s="1"/>
  <c r="B279"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9" i="9"/>
  <c r="E199" i="9" s="1"/>
  <c r="B199" i="9" s="1"/>
  <c r="G195" i="9"/>
  <c r="E195" i="9" s="1"/>
  <c r="B195" i="9" s="1"/>
  <c r="G190" i="9"/>
  <c r="E190" i="9" s="1"/>
  <c r="B190" i="9" s="1"/>
  <c r="G186" i="9"/>
  <c r="E186" i="9" s="1"/>
  <c r="B186" i="9" s="1"/>
  <c r="G166" i="9"/>
  <c r="H165" i="9"/>
  <c r="G200" i="9"/>
  <c r="E200" i="9" s="1"/>
  <c r="B200" i="9" s="1"/>
  <c r="G196" i="9"/>
  <c r="E196" i="9" s="1"/>
  <c r="B196" i="9" s="1"/>
  <c r="L192" i="9"/>
  <c r="F192" i="9" s="1"/>
  <c r="G191" i="9"/>
  <c r="E191" i="9" s="1"/>
  <c r="B191" i="9" s="1"/>
  <c r="G187" i="9"/>
  <c r="E187" i="9" s="1"/>
  <c r="B187" i="9" s="1"/>
  <c r="G165" i="9"/>
  <c r="G164" i="9"/>
  <c r="E164" i="9" s="1"/>
  <c r="B164" i="9" s="1"/>
  <c r="G163" i="9"/>
  <c r="E163" i="9" s="1"/>
  <c r="B163" i="9" s="1"/>
  <c r="G162" i="9"/>
  <c r="E162" i="9" s="1"/>
  <c r="B162" i="9" s="1"/>
  <c r="G161" i="9"/>
  <c r="E161" i="9" s="1"/>
  <c r="B161" i="9" s="1"/>
  <c r="G197" i="9"/>
  <c r="E197" i="9" s="1"/>
  <c r="B197" i="9" s="1"/>
  <c r="G193" i="9"/>
  <c r="E193" i="9" s="1"/>
  <c r="B193" i="9" s="1"/>
  <c r="G192" i="9"/>
  <c r="E192" i="9" s="1"/>
  <c r="G188" i="9"/>
  <c r="E188" i="9" s="1"/>
  <c r="B188" i="9" s="1"/>
  <c r="I10" i="9"/>
  <c r="E289" i="9"/>
  <c r="B289" i="9" s="1"/>
  <c r="D42" i="8"/>
  <c r="B235" i="9"/>
  <c r="B241" i="9"/>
  <c r="B243" i="9"/>
  <c r="B253" i="9"/>
  <c r="B259" i="9"/>
  <c r="B269" i="9"/>
  <c r="B247" i="9"/>
  <c r="B257" i="9"/>
  <c r="B263" i="9"/>
  <c r="H1409" i="1" l="1"/>
  <c r="F644" i="4"/>
  <c r="C638" i="1"/>
  <c r="G1483" i="1"/>
  <c r="H102" i="1"/>
  <c r="G102" i="1"/>
  <c r="D6" i="4"/>
  <c r="C2" i="1" s="1"/>
  <c r="F106" i="4"/>
  <c r="D1408" i="1"/>
  <c r="I27" i="3"/>
  <c r="E141" i="6"/>
  <c r="H29" i="3"/>
  <c r="C1436" i="1"/>
  <c r="I1456" i="1"/>
  <c r="H1453" i="1"/>
  <c r="G1453" i="1"/>
  <c r="F213" i="9"/>
  <c r="B213" i="9" s="1"/>
  <c r="B192" i="9"/>
  <c r="G637" i="1"/>
  <c r="F643" i="4"/>
  <c r="H1524" i="1"/>
  <c r="D43" i="8"/>
  <c r="K1450" i="9" s="1"/>
  <c r="I23" i="3"/>
  <c r="I21" i="3"/>
  <c r="D1046" i="1"/>
  <c r="H990" i="1"/>
  <c r="E7" i="5"/>
  <c r="D985" i="1" s="1"/>
  <c r="H997" i="1"/>
  <c r="G997" i="1"/>
  <c r="F12" i="5"/>
  <c r="G990" i="1"/>
  <c r="E350" i="4"/>
  <c r="H638" i="1"/>
  <c r="G638" i="1"/>
  <c r="G160" i="1"/>
  <c r="H160" i="1"/>
  <c r="H78" i="1"/>
  <c r="G78" i="1"/>
  <c r="H46" i="1"/>
  <c r="G46" i="1"/>
  <c r="I34" i="3"/>
  <c r="C1517" i="1"/>
  <c r="E165" i="9"/>
  <c r="B165" i="9" s="1"/>
  <c r="F35" i="6"/>
  <c r="H25" i="3"/>
  <c r="C1329" i="1"/>
  <c r="F625" i="4"/>
  <c r="C619" i="1"/>
  <c r="E635" i="4"/>
  <c r="D629" i="1" s="1"/>
  <c r="D414" i="1"/>
  <c r="D528" i="4"/>
  <c r="F7" i="5"/>
  <c r="H20" i="3"/>
  <c r="C985" i="1"/>
  <c r="H16" i="3"/>
  <c r="I1458" i="1"/>
  <c r="I1452" i="1"/>
  <c r="I1471" i="1"/>
  <c r="F515" i="4"/>
  <c r="C509" i="1"/>
  <c r="E175" i="5"/>
  <c r="D1152" i="1" s="1"/>
  <c r="I22" i="3"/>
  <c r="D1153" i="1"/>
  <c r="F350" i="4"/>
  <c r="C345" i="1"/>
  <c r="E151" i="4"/>
  <c r="D159" i="1"/>
  <c r="F176" i="5"/>
  <c r="D175" i="5"/>
  <c r="H22" i="3"/>
  <c r="C1153" i="1"/>
  <c r="F363" i="4"/>
  <c r="C358" i="1"/>
  <c r="F196" i="4"/>
  <c r="C192" i="1"/>
  <c r="F459" i="4"/>
  <c r="C453" i="1"/>
  <c r="F146" i="5"/>
  <c r="C1124" i="1"/>
  <c r="F89" i="6"/>
  <c r="C1383" i="1"/>
  <c r="F421" i="4"/>
  <c r="D420" i="4"/>
  <c r="C415" i="1"/>
  <c r="B315" i="9"/>
  <c r="E314" i="9"/>
  <c r="I10" i="3" s="1"/>
  <c r="F311" i="4"/>
  <c r="C306" i="1"/>
  <c r="E636" i="4"/>
  <c r="D630" i="1" s="1"/>
  <c r="D522" i="1"/>
  <c r="F163" i="4"/>
  <c r="C159" i="1"/>
  <c r="E412" i="4"/>
  <c r="I16" i="3"/>
  <c r="D2" i="1"/>
  <c r="E166" i="9"/>
  <c r="B166" i="9" s="1"/>
  <c r="F129" i="6"/>
  <c r="C1423" i="1"/>
  <c r="H19" i="9"/>
  <c r="E19" i="9" s="1"/>
  <c r="B19" i="9" s="1"/>
  <c r="G317" i="9"/>
  <c r="E317" i="9" s="1"/>
  <c r="D141" i="6"/>
  <c r="F5" i="6"/>
  <c r="H24" i="3"/>
  <c r="C1299" i="1"/>
  <c r="F567" i="4"/>
  <c r="C561" i="1"/>
  <c r="D68" i="5"/>
  <c r="D6" i="5" s="1"/>
  <c r="D298" i="4"/>
  <c r="F299" i="4"/>
  <c r="C294" i="1"/>
  <c r="H21" i="9"/>
  <c r="G21" i="9"/>
  <c r="E21" i="9" s="1"/>
  <c r="D151" i="4"/>
  <c r="F152" i="4"/>
  <c r="C148" i="1"/>
  <c r="E307" i="9"/>
  <c r="B307" i="9" s="1"/>
  <c r="F237" i="5"/>
  <c r="H23" i="3"/>
  <c r="C1214" i="1"/>
  <c r="F224" i="4"/>
  <c r="C220" i="1"/>
  <c r="I1450" i="1"/>
  <c r="I1476" i="1"/>
  <c r="I1467" i="1"/>
  <c r="I1448" i="1"/>
  <c r="I1478" i="1"/>
  <c r="F6" i="4" l="1"/>
  <c r="I28" i="3"/>
  <c r="D1435" i="1"/>
  <c r="H1408" i="1"/>
  <c r="G1408" i="1"/>
  <c r="G1436" i="1"/>
  <c r="H1436" i="1"/>
  <c r="C1518" i="1"/>
  <c r="H11" i="3" s="1"/>
  <c r="G312" i="9"/>
  <c r="E312" i="9" s="1"/>
  <c r="I35" i="3"/>
  <c r="G313" i="9"/>
  <c r="E313" i="9" s="1"/>
  <c r="B313" i="9" s="1"/>
  <c r="I20" i="3"/>
  <c r="E6" i="5"/>
  <c r="D984" i="1" s="1"/>
  <c r="D345" i="1"/>
  <c r="E407" i="4"/>
  <c r="D402" i="1" s="1"/>
  <c r="E408" i="4"/>
  <c r="D403" i="1" s="1"/>
  <c r="B21" i="9"/>
  <c r="D407" i="4"/>
  <c r="F298" i="4"/>
  <c r="C293" i="1"/>
  <c r="H1383" i="1"/>
  <c r="G1383" i="1"/>
  <c r="H619" i="1"/>
  <c r="G619" i="1"/>
  <c r="F68" i="5"/>
  <c r="H21" i="3"/>
  <c r="C1046" i="1"/>
  <c r="H306" i="1"/>
  <c r="G306" i="1"/>
  <c r="G415" i="1"/>
  <c r="H415" i="1"/>
  <c r="H1153" i="1"/>
  <c r="G1153" i="1"/>
  <c r="G509" i="1"/>
  <c r="H509" i="1"/>
  <c r="H294" i="1"/>
  <c r="G294" i="1"/>
  <c r="H561" i="1"/>
  <c r="G561" i="1"/>
  <c r="G1423" i="1"/>
  <c r="H1423" i="1"/>
  <c r="E639" i="4"/>
  <c r="D407" i="1"/>
  <c r="F420" i="4"/>
  <c r="D635" i="4"/>
  <c r="C414" i="1"/>
  <c r="H1124" i="1"/>
  <c r="G1124" i="1"/>
  <c r="H192" i="1"/>
  <c r="G192" i="1"/>
  <c r="E289" i="4"/>
  <c r="I17" i="3"/>
  <c r="D147" i="1"/>
  <c r="H1329" i="1"/>
  <c r="G1329" i="1"/>
  <c r="H1517" i="1"/>
  <c r="G1517" i="1"/>
  <c r="E316" i="9"/>
  <c r="B317" i="9"/>
  <c r="G453" i="1"/>
  <c r="H453" i="1"/>
  <c r="H220" i="1"/>
  <c r="G220" i="1"/>
  <c r="D289" i="4"/>
  <c r="H17" i="3"/>
  <c r="F151" i="4"/>
  <c r="C147" i="1"/>
  <c r="F141" i="6"/>
  <c r="H28" i="3"/>
  <c r="C1435" i="1"/>
  <c r="H159" i="1"/>
  <c r="G159" i="1"/>
  <c r="H358" i="1"/>
  <c r="G358" i="1"/>
  <c r="F175" i="5"/>
  <c r="C1152" i="1"/>
  <c r="G345" i="1"/>
  <c r="H345" i="1"/>
  <c r="G2" i="1"/>
  <c r="H2" i="1"/>
  <c r="D412" i="4"/>
  <c r="H1299" i="1"/>
  <c r="G1299" i="1"/>
  <c r="G284" i="9"/>
  <c r="E284" i="9" s="1"/>
  <c r="B284" i="9" s="1"/>
  <c r="G278" i="9"/>
  <c r="C984" i="1"/>
  <c r="H1214" i="1"/>
  <c r="G1214" i="1"/>
  <c r="G148" i="1"/>
  <c r="H148" i="1"/>
  <c r="D408" i="4"/>
  <c r="H985" i="1"/>
  <c r="G985" i="1"/>
  <c r="D636" i="4"/>
  <c r="F528" i="4"/>
  <c r="C522" i="1"/>
  <c r="H9" i="3" l="1"/>
  <c r="K3" i="9" s="1"/>
  <c r="G1518" i="1"/>
  <c r="H1518" i="1"/>
  <c r="E311" i="9"/>
  <c r="I11" i="3" s="1"/>
  <c r="B312" i="9"/>
  <c r="H278" i="9"/>
  <c r="E278" i="9" s="1"/>
  <c r="F6" i="5"/>
  <c r="H522" i="1"/>
  <c r="G522" i="1"/>
  <c r="H147" i="1"/>
  <c r="G147" i="1"/>
  <c r="H414" i="1"/>
  <c r="G414" i="1"/>
  <c r="H1046" i="1"/>
  <c r="G1046" i="1"/>
  <c r="E413" i="4"/>
  <c r="E291" i="4"/>
  <c r="D287" i="1" s="1"/>
  <c r="D285" i="1"/>
  <c r="E290" i="4"/>
  <c r="D286" i="1" s="1"/>
  <c r="F635" i="4"/>
  <c r="C629" i="1"/>
  <c r="D633" i="1"/>
  <c r="F407" i="4"/>
  <c r="C402" i="1"/>
  <c r="F408" i="4"/>
  <c r="C403" i="1"/>
  <c r="D639" i="4"/>
  <c r="F412" i="4"/>
  <c r="C407" i="1"/>
  <c r="G1435" i="1"/>
  <c r="H1435" i="1"/>
  <c r="F636" i="4"/>
  <c r="C630" i="1"/>
  <c r="H8" i="3"/>
  <c r="H984" i="1"/>
  <c r="G984" i="1"/>
  <c r="N3" i="9"/>
  <c r="H1152" i="1"/>
  <c r="G1152" i="1"/>
  <c r="D413" i="4"/>
  <c r="D414" i="4" s="1"/>
  <c r="D291" i="4"/>
  <c r="F289" i="4"/>
  <c r="C285" i="1"/>
  <c r="D290" i="4"/>
  <c r="H293" i="1"/>
  <c r="G293" i="1"/>
  <c r="I9" i="3" l="1"/>
  <c r="G402" i="1"/>
  <c r="H402" i="1"/>
  <c r="E277" i="9"/>
  <c r="I8" i="3" s="1"/>
  <c r="B278" i="9"/>
  <c r="F291" i="4"/>
  <c r="C287" i="1"/>
  <c r="D640" i="4"/>
  <c r="D641" i="4" s="1"/>
  <c r="D415" i="4"/>
  <c r="F413" i="4"/>
  <c r="C408" i="1"/>
  <c r="H630" i="1"/>
  <c r="G630" i="1"/>
  <c r="H407" i="1"/>
  <c r="G407" i="1"/>
  <c r="G403" i="1"/>
  <c r="H403" i="1"/>
  <c r="M3" i="9"/>
  <c r="F639" i="4"/>
  <c r="C633" i="1"/>
  <c r="G285" i="1"/>
  <c r="H285" i="1"/>
  <c r="H629" i="1"/>
  <c r="G629" i="1"/>
  <c r="F414" i="4"/>
  <c r="C409" i="1"/>
  <c r="F290" i="4"/>
  <c r="C286" i="1"/>
  <c r="E640" i="4"/>
  <c r="E415" i="4"/>
  <c r="D410" i="1" s="1"/>
  <c r="D408" i="1"/>
  <c r="E414" i="4"/>
  <c r="D409" i="1" s="1"/>
  <c r="E642" i="4" l="1"/>
  <c r="D634" i="1"/>
  <c r="E641" i="4"/>
  <c r="F415" i="4"/>
  <c r="C410" i="1"/>
  <c r="H409" i="1"/>
  <c r="G409" i="1"/>
  <c r="F641" i="4"/>
  <c r="C635" i="1"/>
  <c r="D642" i="4"/>
  <c r="D645" i="4" s="1"/>
  <c r="F640" i="4"/>
  <c r="C634" i="1"/>
  <c r="G408" i="1"/>
  <c r="H408" i="1"/>
  <c r="G287" i="1"/>
  <c r="H287" i="1"/>
  <c r="H286" i="1"/>
  <c r="G286" i="1"/>
  <c r="H633" i="1"/>
  <c r="G633" i="1"/>
  <c r="H634" i="1" l="1"/>
  <c r="G634" i="1"/>
  <c r="H18" i="3"/>
  <c r="C639" i="1"/>
  <c r="H410" i="1"/>
  <c r="G410" i="1"/>
  <c r="E646" i="4"/>
  <c r="D636" i="1"/>
  <c r="D646" i="4"/>
  <c r="F642" i="4"/>
  <c r="C636" i="1"/>
  <c r="E645" i="4"/>
  <c r="D635" i="1"/>
  <c r="G276" i="9"/>
  <c r="E276" i="9" s="1"/>
  <c r="B276" i="9" s="1"/>
  <c r="H7" i="3" l="1"/>
  <c r="F646" i="4"/>
  <c r="H19" i="3"/>
  <c r="C640" i="1"/>
  <c r="H635" i="1"/>
  <c r="I18" i="3"/>
  <c r="D639" i="1"/>
  <c r="H639" i="1" s="1"/>
  <c r="G635" i="1"/>
  <c r="H636" i="1"/>
  <c r="G636" i="1"/>
  <c r="I19" i="3"/>
  <c r="D640" i="1"/>
  <c r="F645" i="4"/>
  <c r="G639" i="1" l="1"/>
  <c r="J3" i="9"/>
  <c r="G640" i="1"/>
  <c r="H640" i="1"/>
  <c r="G274" i="9" l="1"/>
  <c r="M272" i="9"/>
  <c r="L272" i="9"/>
  <c r="H274" i="9"/>
  <c r="H18" i="9"/>
  <c r="G18" i="9"/>
  <c r="J7" i="9"/>
  <c r="I12" i="9"/>
  <c r="K7" i="9"/>
  <c r="J12" i="9"/>
  <c r="J5" i="9"/>
  <c r="L16" i="9"/>
  <c r="K5" i="9"/>
  <c r="J10" i="9"/>
  <c r="M16" i="9"/>
  <c r="I7" i="9"/>
  <c r="K13" i="9"/>
  <c r="I8" i="9"/>
  <c r="M15" i="9"/>
  <c r="J8" i="9"/>
  <c r="G15" i="9"/>
  <c r="K8" i="9"/>
  <c r="J13" i="9"/>
  <c r="H17" i="9"/>
  <c r="K10" i="9"/>
  <c r="G16" i="9"/>
  <c r="I9" i="9"/>
  <c r="H16" i="9"/>
  <c r="I13" i="9"/>
  <c r="K6" i="9"/>
  <c r="J11" i="9"/>
  <c r="I17" i="9"/>
  <c r="I5" i="9"/>
  <c r="K11" i="9"/>
  <c r="J17" i="9"/>
  <c r="J9" i="9"/>
  <c r="H15" i="9"/>
  <c r="K9" i="9"/>
  <c r="L15" i="9"/>
  <c r="F15" i="9" s="1"/>
  <c r="I6" i="9"/>
  <c r="K12" i="9"/>
  <c r="G17" i="9"/>
  <c r="J6" i="9"/>
  <c r="I11" i="9"/>
  <c r="E16" i="9" l="1"/>
  <c r="E10" i="9"/>
  <c r="B10" i="9" s="1"/>
  <c r="E18" i="9"/>
  <c r="B18" i="9" s="1"/>
  <c r="E9" i="9"/>
  <c r="B9" i="9" s="1"/>
  <c r="E8" i="9"/>
  <c r="B8" i="9" s="1"/>
  <c r="E11" i="9"/>
  <c r="B11" i="9" s="1"/>
  <c r="E6" i="9"/>
  <c r="B6" i="9" s="1"/>
  <c r="E7" i="9"/>
  <c r="B7" i="9" s="1"/>
  <c r="F16" i="9"/>
  <c r="F14" i="9" s="1"/>
  <c r="E12" i="9"/>
  <c r="B12" i="9" s="1"/>
  <c r="F272" i="9"/>
  <c r="E17" i="9"/>
  <c r="B17" i="9" s="1"/>
  <c r="E5" i="9"/>
  <c r="E13" i="9"/>
  <c r="B13" i="9" s="1"/>
  <c r="E15" i="9"/>
  <c r="E274" i="9"/>
  <c r="B16" i="9" l="1"/>
  <c r="B272" i="9"/>
  <c r="F20" i="9"/>
  <c r="F3" i="9" s="1"/>
  <c r="B5" i="9"/>
  <c r="E4" i="9"/>
  <c r="B274" i="9"/>
  <c r="E20" i="9"/>
  <c r="I7" i="3" s="1"/>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<sst xmlns="http://schemas.openxmlformats.org/spreadsheetml/2006/main" count="4369" uniqueCount="3421">
  <si>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</si>
  <si>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</si>
  <si>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</si>
  <si>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</si>
  <si>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</si>
  <si>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</si>
  <si>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</si>
  <si>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</si>
  <si>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</si>
  <si>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</si>
  <si>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</si>
  <si>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</si>
  <si>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</si>
  <si>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</si>
  <si>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</si>
  <si>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</si>
  <si>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</si>
  <si>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</si>
  <si>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</si>
  <si>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</si>
  <si>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</si>
  <si>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</si>
  <si>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</si>
  <si>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</si>
  <si>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</si>
  <si>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</si>
  <si>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</si>
  <si>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</si>
  <si>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</si>
  <si>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</si>
  <si>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</si>
  <si>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IVANA RANGERA, KAMENICA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</si>
  <si>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</si>
  <si>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</si>
  <si>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</si>
  <si>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</si>
  <si>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</si>
  <si>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</si>
  <si>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</si>
  <si>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</si>
  <si>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</si>
  <si>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</si>
  <si>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</si>
  <si>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</si>
  <si>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</si>
  <si>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</si>
  <si>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</si>
  <si>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</si>
  <si>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</si>
  <si>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13869 - O.Š. IVANA RANGERA, KAMENICA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</si>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</sst>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807155.76</v>
      </c>
      <c r="D2" s="6">
        <f>'PR-RAS'!E6</f>
        <v>878729.08</v>
      </c>
      <c r="E2" s="6">
        <v>0</v>
      </c>
      <c r="F2" s="6">
        <v>0</v>
      </c>
      <c r="G2" s="7">
        <f t="shared" ref="G2:G264" si="0">(B2/1000)*(C2*1+D2*2)</f>
        <v>2564.6139199999998</v>
      </c>
      <c r="H2" s="7">
        <f t="shared" ref="H2:H264" si="1">ABS(C2-ROUND(C2,0))+ABS(D2-ROUND(D2,0))</f>
        <v>0.31999999994877726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699596.25</v>
      </c>
      <c r="D46" s="1">
        <f>'PR-RAS'!E50</f>
        <v>759897.22</v>
      </c>
      <c r="E46" s="1">
        <v>0</v>
      </c>
      <c r="F46" s="1">
        <v>0</v>
      </c>
      <c r="G46" s="2">
        <f t="shared" si="0"/>
        <v>99872.581049999993</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686752.78</v>
      </c>
      <c r="D64" s="1">
        <f>'PR-RAS'!E68</f>
        <v>751023.30999999994</v>
      </c>
      <c r="E64" s="1">
        <v>0</v>
      </c>
      <c r="F64" s="1">
        <v>0</v>
      </c>
      <c r="G64" s="2">
        <f t="shared" si="0"/>
        <v>137894.3622</v>
      </c>
      <c r="H64" s="2">
        <f t="shared" si="1"/>
        <v>0.52999999991152436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679087.64</v>
      </c>
      <c r="D65" s="1">
        <f>'PR-RAS'!E69</f>
        <v>744711.86</v>
      </c>
      <c r="E65" s="1">
        <v>0</v>
      </c>
      <c r="F65" s="1">
        <v>0</v>
      </c>
      <c r="G65" s="2">
        <f t="shared" si="0"/>
        <v>138784.72704</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7665.14</v>
      </c>
      <c r="D66" s="1">
        <f>'PR-RAS'!E70</f>
        <v>6311.45</v>
      </c>
      <c r="E66" s="1">
        <v>0</v>
      </c>
      <c r="F66" s="1">
        <v>0</v>
      </c>
      <c r="G66" s="2">
        <f t="shared" si="0"/>
        <v>1318.7226000000001</v>
      </c>
      <c r="H66" s="2">
        <f t="shared" si="1"/>
        <v>0.59000000000014552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12843.47</v>
      </c>
      <c r="D73" s="1">
        <f>'PR-RAS'!E77</f>
        <v>8873.91</v>
      </c>
      <c r="E73" s="1">
        <v>0</v>
      </c>
      <c r="F73" s="1">
        <v>0</v>
      </c>
      <c r="G73" s="2">
        <f t="shared" si="0"/>
        <v>2202.5728799999997</v>
      </c>
      <c r="H73" s="2">
        <f t="shared" si="1"/>
        <v>0.55999999999949068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100</v>
      </c>
      <c r="D74" s="1">
        <f>'PR-RAS'!E78</f>
        <v>0</v>
      </c>
      <c r="E74" s="1">
        <v>0</v>
      </c>
      <c r="F74" s="1">
        <v>0</v>
      </c>
      <c r="G74" s="2">
        <f t="shared" si="0"/>
        <v>7.3</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12743.47</v>
      </c>
      <c r="D76" s="1">
        <f>'PR-RAS'!E80</f>
        <v>8873.91</v>
      </c>
      <c r="E76" s="1">
        <v>0</v>
      </c>
      <c r="F76" s="1">
        <v>0</v>
      </c>
      <c r="G76" s="2">
        <f t="shared" si="0"/>
        <v>2286.8467500000002</v>
      </c>
      <c r="H76" s="2">
        <f t="shared" si="1"/>
        <v>0.55999999999949068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425.63</v>
      </c>
      <c r="E78" s="1">
        <v>0</v>
      </c>
      <c r="F78" s="1">
        <v>0</v>
      </c>
      <c r="G78" s="2">
        <f t="shared" si="0"/>
        <v>65.547020000000003</v>
      </c>
      <c r="H78" s="2">
        <f t="shared" si="1"/>
        <v>0.37000000000000455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425.63</v>
      </c>
      <c r="E79" s="1">
        <v>0</v>
      </c>
      <c r="F79" s="1">
        <v>0</v>
      </c>
      <c r="G79" s="2">
        <f t="shared" si="0"/>
        <v>66.39828</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425.63</v>
      </c>
      <c r="E81" s="1">
        <v>0</v>
      </c>
      <c r="F81" s="1">
        <v>0</v>
      </c>
      <c r="G81" s="2">
        <f t="shared" si="0"/>
        <v>68.100800000000007</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24744.04</v>
      </c>
      <c r="D102" s="1">
        <f>'PR-RAS'!E106</f>
        <v>8783.0300000000007</v>
      </c>
      <c r="E102" s="1">
        <v>0</v>
      </c>
      <c r="F102" s="1">
        <v>0</v>
      </c>
      <c r="G102" s="2">
        <f t="shared" si="0"/>
        <v>4273.3201000000008</v>
      </c>
      <c r="H102" s="2">
        <f t="shared" si="1"/>
        <v>7.0000000001527951E-2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24744.04</v>
      </c>
      <c r="D108" s="1">
        <f>'PR-RAS'!E112</f>
        <v>8783.0300000000007</v>
      </c>
      <c r="E108" s="1">
        <v>0</v>
      </c>
      <c r="F108" s="1">
        <v>0</v>
      </c>
      <c r="G108" s="2">
        <f t="shared" si="0"/>
        <v>4527.1807000000008</v>
      </c>
      <c r="H108" s="2">
        <f t="shared" si="1"/>
        <v>7.0000000001527951E-2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24744.04</v>
      </c>
      <c r="D113" s="1">
        <f>'PR-RAS'!E117</f>
        <v>8783.0300000000007</v>
      </c>
      <c r="E113" s="1">
        <v>0</v>
      </c>
      <c r="F113" s="1">
        <v>0</v>
      </c>
      <c r="G113" s="2">
        <f t="shared" si="0"/>
        <v>4738.7312000000011</v>
      </c>
      <c r="H113" s="2">
        <f t="shared" si="1"/>
        <v>7.0000000001527951E-2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6679.27</v>
      </c>
      <c r="D120" s="1">
        <f>'PR-RAS'!E124</f>
        <v>9840.23</v>
      </c>
      <c r="E120" s="1">
        <v>0</v>
      </c>
      <c r="F120" s="1">
        <v>0</v>
      </c>
      <c r="G120" s="2">
        <f t="shared" si="0"/>
        <v>3136.8078699999996</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6679.27</v>
      </c>
      <c r="D121" s="1">
        <f>'PR-RAS'!E125</f>
        <v>9726.09</v>
      </c>
      <c r="E121" s="1">
        <v>0</v>
      </c>
      <c r="F121" s="1">
        <v>0</v>
      </c>
      <c r="G121" s="2">
        <f t="shared" si="0"/>
        <v>3135.7739999999999</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6679.27</v>
      </c>
      <c r="D123" s="1">
        <f>'PR-RAS'!E127</f>
        <v>9726.09</v>
      </c>
      <c r="E123" s="1">
        <v>0</v>
      </c>
      <c r="F123" s="1">
        <v>0</v>
      </c>
      <c r="G123" s="2">
        <f t="shared" si="0"/>
        <v>3188.0369000000001</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114.14</v>
      </c>
      <c r="E124" s="1">
        <v>0</v>
      </c>
      <c r="F124" s="1">
        <v>0</v>
      </c>
      <c r="G124" s="2">
        <f t="shared" si="0"/>
        <v>28.078440000000001</v>
      </c>
      <c r="H124" s="2">
        <f t="shared" si="1"/>
        <v>0.14000000000000057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114.14</v>
      </c>
      <c r="E125" s="1">
        <v>0</v>
      </c>
      <c r="F125" s="1">
        <v>0</v>
      </c>
      <c r="G125" s="2">
        <f t="shared" si="0"/>
        <v>28.306719999999999</v>
      </c>
      <c r="H125" s="2">
        <f t="shared" si="1"/>
        <v>0.14000000000000057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76136.2</v>
      </c>
      <c r="D129" s="1">
        <f>'PR-RAS'!E133</f>
        <v>99782.97</v>
      </c>
      <c r="E129" s="1">
        <v>0</v>
      </c>
      <c r="F129" s="1">
        <v>0</v>
      </c>
      <c r="G129" s="2">
        <f t="shared" si="0"/>
        <v>35289.873920000005</v>
      </c>
      <c r="H129" s="2">
        <f t="shared" si="1"/>
        <v>0.22999999999592546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76136.2</v>
      </c>
      <c r="D130" s="1">
        <f>'PR-RAS'!E134</f>
        <v>99782.97</v>
      </c>
      <c r="E130" s="1">
        <v>0</v>
      </c>
      <c r="F130" s="1">
        <v>0</v>
      </c>
      <c r="G130" s="2">
        <f t="shared" si="0"/>
        <v>35565.576059999999</v>
      </c>
      <c r="H130" s="2">
        <f t="shared" si="1"/>
        <v>0.22999999999592546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71691.929999999993</v>
      </c>
      <c r="D131" s="1">
        <f>'PR-RAS'!E135</f>
        <v>66105.95</v>
      </c>
      <c r="E131" s="1">
        <v>0</v>
      </c>
      <c r="F131" s="1">
        <v>0</v>
      </c>
      <c r="G131" s="2">
        <f t="shared" si="0"/>
        <v>26507.497899999998</v>
      </c>
      <c r="H131" s="2">
        <f t="shared" si="1"/>
        <v>0.1200000000098953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4444.2700000000004</v>
      </c>
      <c r="D132" s="1">
        <f>'PR-RAS'!E136</f>
        <v>33677.019999999997</v>
      </c>
      <c r="E132" s="1">
        <v>0</v>
      </c>
      <c r="F132" s="1">
        <v>0</v>
      </c>
      <c r="G132" s="2">
        <f t="shared" si="0"/>
        <v>9405.5786100000005</v>
      </c>
      <c r="H132" s="2">
        <f t="shared" si="1"/>
        <v>0.28999999999723514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794785.03</v>
      </c>
      <c r="D147" s="1">
        <f>'PR-RAS'!E151</f>
        <v>841899.02</v>
      </c>
      <c r="E147" s="1">
        <v>0</v>
      </c>
      <c r="F147" s="1">
        <v>0</v>
      </c>
      <c r="G147" s="2">
        <f t="shared" si="0"/>
        <v>361873.12822000001</v>
      </c>
      <c r="H147" s="2">
        <f t="shared" si="1"/>
        <v>5.0000000046566129E-2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637035.04</v>
      </c>
      <c r="D148" s="1">
        <f>'PR-RAS'!E152</f>
        <v>691538.08</v>
      </c>
      <c r="E148" s="1">
        <v>0</v>
      </c>
      <c r="F148" s="1">
        <v>0</v>
      </c>
      <c r="G148" s="2">
        <f t="shared" si="0"/>
        <v>296956.34639999998</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526082.42000000004</v>
      </c>
      <c r="D149" s="1">
        <f>'PR-RAS'!E153</f>
        <v>567523.89</v>
      </c>
      <c r="E149" s="1">
        <v>0</v>
      </c>
      <c r="F149" s="1">
        <v>0</v>
      </c>
      <c r="G149" s="2">
        <f t="shared" si="0"/>
        <v>245847.26960000003</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526082.42000000004</v>
      </c>
      <c r="D150" s="1">
        <f>'PR-RAS'!E154</f>
        <v>567523.89</v>
      </c>
      <c r="E150" s="1">
        <v>0</v>
      </c>
      <c r="F150" s="1">
        <v>0</v>
      </c>
      <c r="G150" s="2">
        <f t="shared" si="0"/>
        <v>247508.39980000001</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23808.55</v>
      </c>
      <c r="D154" s="1">
        <f>'PR-RAS'!E158</f>
        <v>30353.599999999999</v>
      </c>
      <c r="E154" s="1">
        <v>0</v>
      </c>
      <c r="F154" s="1">
        <v>0</v>
      </c>
      <c r="G154" s="2">
        <f t="shared" si="0"/>
        <v>12930.909749999999</v>
      </c>
      <c r="H154" s="2">
        <f t="shared" si="1"/>
        <v>0.85000000000218279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87144.07</v>
      </c>
      <c r="D155" s="1">
        <f>'PR-RAS'!E159</f>
        <v>93660.59</v>
      </c>
      <c r="E155" s="1">
        <v>0</v>
      </c>
      <c r="F155" s="1">
        <v>0</v>
      </c>
      <c r="G155" s="2">
        <f t="shared" si="0"/>
        <v>42267.648500000003</v>
      </c>
      <c r="H155" s="2">
        <f t="shared" si="1"/>
        <v>0.48000000001047738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87144.07</v>
      </c>
      <c r="D157" s="1">
        <f>'PR-RAS'!E161</f>
        <v>93660.59</v>
      </c>
      <c r="E157" s="1">
        <v>0</v>
      </c>
      <c r="F157" s="1">
        <v>0</v>
      </c>
      <c r="G157" s="2">
        <f t="shared" si="0"/>
        <v>42816.578999999998</v>
      </c>
      <c r="H157" s="2">
        <f t="shared" si="1"/>
        <v>0.48000000001047738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142416.20000000001</v>
      </c>
      <c r="D159" s="1">
        <f>'PR-RAS'!E163</f>
        <v>136200.07</v>
      </c>
      <c r="E159" s="1">
        <v>0</v>
      </c>
      <c r="F159" s="1">
        <v>0</v>
      </c>
      <c r="G159" s="2">
        <f t="shared" si="0"/>
        <v>65540.981720000011</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33557.450000000004</v>
      </c>
      <c r="D160" s="1">
        <f>'PR-RAS'!E164</f>
        <v>34759.379999999997</v>
      </c>
      <c r="E160" s="1">
        <v>0</v>
      </c>
      <c r="F160" s="1">
        <v>0</v>
      </c>
      <c r="G160" s="2">
        <f t="shared" si="0"/>
        <v>16389.117389999999</v>
      </c>
      <c r="H160" s="2">
        <f t="shared" si="1"/>
        <v>0.83000000000174623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4255.01</v>
      </c>
      <c r="D161" s="1">
        <f>'PR-RAS'!E165</f>
        <v>3774.75</v>
      </c>
      <c r="E161" s="1">
        <v>0</v>
      </c>
      <c r="F161" s="1">
        <v>0</v>
      </c>
      <c r="G161" s="2">
        <f t="shared" si="0"/>
        <v>1888.7216000000001</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28331.57</v>
      </c>
      <c r="D162" s="1">
        <f>'PR-RAS'!E166</f>
        <v>30188.23</v>
      </c>
      <c r="E162" s="1">
        <v>0</v>
      </c>
      <c r="F162" s="1">
        <v>0</v>
      </c>
      <c r="G162" s="2">
        <f t="shared" si="0"/>
        <v>14281.992830000001</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970.87</v>
      </c>
      <c r="D163" s="1">
        <f>'PR-RAS'!E167</f>
        <v>80</v>
      </c>
      <c r="E163" s="1">
        <v>0</v>
      </c>
      <c r="F163" s="1">
        <v>0</v>
      </c>
      <c r="G163" s="2">
        <f t="shared" si="0"/>
        <v>183.20093999999997</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716.4</v>
      </c>
      <c r="E164" s="1">
        <v>0</v>
      </c>
      <c r="F164" s="1">
        <v>0</v>
      </c>
      <c r="G164" s="2">
        <f t="shared" si="0"/>
        <v>233.54640000000001</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65568.400000000009</v>
      </c>
      <c r="D165" s="1">
        <f>'PR-RAS'!E169</f>
        <v>61769.96</v>
      </c>
      <c r="E165" s="1">
        <v>0</v>
      </c>
      <c r="F165" s="1">
        <v>0</v>
      </c>
      <c r="G165" s="2">
        <f t="shared" si="0"/>
        <v>31013.764480000002</v>
      </c>
      <c r="H165" s="2">
        <f t="shared" si="1"/>
        <v>0.44000000000960426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13262.2</v>
      </c>
      <c r="D166" s="1">
        <f>'PR-RAS'!E170</f>
        <v>11976.02</v>
      </c>
      <c r="E166" s="1">
        <v>0</v>
      </c>
      <c r="F166" s="1">
        <v>0</v>
      </c>
      <c r="G166" s="2">
        <f t="shared" si="0"/>
        <v>6140.3496000000014</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25701.7</v>
      </c>
      <c r="D167" s="1">
        <f>'PR-RAS'!E171</f>
        <v>29625.599999999999</v>
      </c>
      <c r="E167" s="1">
        <v>0</v>
      </c>
      <c r="F167" s="1">
        <v>0</v>
      </c>
      <c r="G167" s="2">
        <f t="shared" si="0"/>
        <v>14102.181399999999</v>
      </c>
      <c r="H167" s="2">
        <f t="shared" si="1"/>
        <v>0.7000000000007276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24548.48</v>
      </c>
      <c r="D168" s="1">
        <f>'PR-RAS'!E172</f>
        <v>18313.150000000001</v>
      </c>
      <c r="E168" s="1">
        <v>0</v>
      </c>
      <c r="F168" s="1">
        <v>0</v>
      </c>
      <c r="G168" s="2">
        <f t="shared" si="0"/>
        <v>10216.188260000001</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547.17999999999995</v>
      </c>
      <c r="D169" s="1">
        <f>'PR-RAS'!E173</f>
        <v>1044.19</v>
      </c>
      <c r="E169" s="1">
        <v>0</v>
      </c>
      <c r="F169" s="1">
        <v>0</v>
      </c>
      <c r="G169" s="2">
        <f t="shared" si="0"/>
        <v>442.77408000000003</v>
      </c>
      <c r="H169" s="2">
        <f t="shared" si="1"/>
        <v>0.37000000000000455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855.3</v>
      </c>
      <c r="D170" s="1">
        <f>'PR-RAS'!E174</f>
        <v>536.12</v>
      </c>
      <c r="E170" s="1">
        <v>0</v>
      </c>
      <c r="F170" s="1">
        <v>0</v>
      </c>
      <c r="G170" s="2">
        <f t="shared" si="0"/>
        <v>325.75425999999999</v>
      </c>
      <c r="H170" s="2">
        <f t="shared" si="1"/>
        <v>0.41999999999995907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653.54</v>
      </c>
      <c r="D172" s="1">
        <f>'PR-RAS'!E176</f>
        <v>274.88</v>
      </c>
      <c r="E172" s="1">
        <v>0</v>
      </c>
      <c r="F172" s="1">
        <v>0</v>
      </c>
      <c r="G172" s="2">
        <f t="shared" si="0"/>
        <v>205.76430000000002</v>
      </c>
      <c r="H172" s="2">
        <f t="shared" si="1"/>
        <v>0.58000000000004093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24874.690000000002</v>
      </c>
      <c r="D173" s="1">
        <f>'PR-RAS'!E177</f>
        <v>25386.78</v>
      </c>
      <c r="E173" s="1">
        <v>0</v>
      </c>
      <c r="F173" s="1">
        <v>0</v>
      </c>
      <c r="G173" s="2">
        <f t="shared" si="0"/>
        <v>13011.499</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1820.39</v>
      </c>
      <c r="D174" s="1">
        <f>'PR-RAS'!E178</f>
        <v>1994.66</v>
      </c>
      <c r="E174" s="1">
        <v>0</v>
      </c>
      <c r="F174" s="1">
        <v>0</v>
      </c>
      <c r="G174" s="2">
        <f t="shared" si="0"/>
        <v>1005.0798299999999</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5421.97</v>
      </c>
      <c r="D175" s="1">
        <f>'PR-RAS'!E179</f>
        <v>1804.31</v>
      </c>
      <c r="E175" s="1">
        <v>0</v>
      </c>
      <c r="F175" s="1">
        <v>0</v>
      </c>
      <c r="G175" s="2">
        <f t="shared" si="0"/>
        <v>1571.3226599999998</v>
      </c>
      <c r="H175" s="2">
        <f t="shared" si="1"/>
        <v>0.33999999999969077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165.9</v>
      </c>
      <c r="D176" s="1">
        <f>'PR-RAS'!E180</f>
        <v>0</v>
      </c>
      <c r="E176" s="1">
        <v>0</v>
      </c>
      <c r="F176" s="1">
        <v>0</v>
      </c>
      <c r="G176" s="2">
        <f t="shared" si="0"/>
        <v>29.032499999999999</v>
      </c>
      <c r="H176" s="2">
        <f t="shared" si="1"/>
        <v>9.9999999999994316E-2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3622.75</v>
      </c>
      <c r="D177" s="1">
        <f>'PR-RAS'!E181</f>
        <v>4110.8999999999996</v>
      </c>
      <c r="E177" s="1">
        <v>0</v>
      </c>
      <c r="F177" s="1">
        <v>0</v>
      </c>
      <c r="G177" s="2">
        <f t="shared" si="0"/>
        <v>2084.6407999999997</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69.09</v>
      </c>
      <c r="D178" s="1">
        <f>'PR-RAS'!E182</f>
        <v>1215.9100000000001</v>
      </c>
      <c r="E178" s="1">
        <v>0</v>
      </c>
      <c r="F178" s="1">
        <v>0</v>
      </c>
      <c r="G178" s="2">
        <f t="shared" si="0"/>
        <v>442.66107000000005</v>
      </c>
      <c r="H178" s="2">
        <f t="shared" si="1"/>
        <v>0.17999999999992156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2702.16</v>
      </c>
      <c r="D179" s="1">
        <f>'PR-RAS'!E183</f>
        <v>3259.79</v>
      </c>
      <c r="E179" s="1">
        <v>0</v>
      </c>
      <c r="F179" s="1">
        <v>0</v>
      </c>
      <c r="G179" s="2">
        <f t="shared" si="0"/>
        <v>1641.4697199999998</v>
      </c>
      <c r="H179" s="2">
        <f t="shared" si="1"/>
        <v>0.36999999999989086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5171.54</v>
      </c>
      <c r="D180" s="1">
        <f>'PR-RAS'!E184</f>
        <v>9469.14</v>
      </c>
      <c r="E180" s="1">
        <v>0</v>
      </c>
      <c r="F180" s="1">
        <v>0</v>
      </c>
      <c r="G180" s="2">
        <f t="shared" si="0"/>
        <v>4315.6577799999995</v>
      </c>
      <c r="H180" s="2">
        <f t="shared" si="1"/>
        <v>0.5999999999994543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4190.5600000000004</v>
      </c>
      <c r="D181" s="1">
        <f>'PR-RAS'!E185</f>
        <v>1669.26</v>
      </c>
      <c r="E181" s="1">
        <v>0</v>
      </c>
      <c r="F181" s="1">
        <v>0</v>
      </c>
      <c r="G181" s="2">
        <f t="shared" si="0"/>
        <v>1355.2343999999998</v>
      </c>
      <c r="H181" s="2">
        <f t="shared" si="1"/>
        <v>0.69999999999959073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1710.33</v>
      </c>
      <c r="D182" s="1">
        <f>'PR-RAS'!E186</f>
        <v>1862.81</v>
      </c>
      <c r="E182" s="1">
        <v>0</v>
      </c>
      <c r="F182" s="1">
        <v>0</v>
      </c>
      <c r="G182" s="2">
        <f t="shared" si="0"/>
        <v>983.90694999999994</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18415.66</v>
      </c>
      <c r="D184" s="1">
        <f>'PR-RAS'!E188</f>
        <v>14283.95</v>
      </c>
      <c r="E184" s="1">
        <v>0</v>
      </c>
      <c r="F184" s="1">
        <v>0</v>
      </c>
      <c r="G184" s="2">
        <f t="shared" si="0"/>
        <v>8597.9914799999988</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770.15</v>
      </c>
      <c r="D186" s="1">
        <f>'PR-RAS'!E190</f>
        <v>616.07000000000005</v>
      </c>
      <c r="E186" s="1">
        <v>0</v>
      </c>
      <c r="F186" s="1">
        <v>0</v>
      </c>
      <c r="G186" s="2">
        <f t="shared" si="0"/>
        <v>370.42365000000001</v>
      </c>
      <c r="H186" s="2">
        <f t="shared" si="1"/>
        <v>0.22000000000002728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1907.93</v>
      </c>
      <c r="D187" s="1">
        <f>'PR-RAS'!E191</f>
        <v>2232.86</v>
      </c>
      <c r="E187" s="1">
        <v>0</v>
      </c>
      <c r="F187" s="1">
        <v>0</v>
      </c>
      <c r="G187" s="2">
        <f t="shared" si="0"/>
        <v>1185.4989</v>
      </c>
      <c r="H187" s="2">
        <f t="shared" si="1"/>
        <v>0.20999999999980901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176.36</v>
      </c>
      <c r="E188" s="1">
        <v>0</v>
      </c>
      <c r="F188" s="1">
        <v>0</v>
      </c>
      <c r="G188" s="2">
        <f t="shared" si="0"/>
        <v>95.742130000000003</v>
      </c>
      <c r="H188" s="2">
        <f t="shared" si="1"/>
        <v>0.63000000000002387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1368.7</v>
      </c>
      <c r="D189" s="1">
        <f>'PR-RAS'!E193</f>
        <v>2050.92</v>
      </c>
      <c r="E189" s="1">
        <v>0</v>
      </c>
      <c r="F189" s="1">
        <v>0</v>
      </c>
      <c r="G189" s="2">
        <f t="shared" si="0"/>
        <v>1028.4615200000001</v>
      </c>
      <c r="H189" s="2">
        <f t="shared" si="1"/>
        <v>0.37999999999988177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2609.5</v>
      </c>
      <c r="D190" s="1">
        <f>'PR-RAS'!E194</f>
        <v>0</v>
      </c>
      <c r="E190" s="1">
        <v>0</v>
      </c>
      <c r="F190" s="1">
        <v>0</v>
      </c>
      <c r="G190" s="2">
        <f t="shared" si="0"/>
        <v>493.19549999999998</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11600.11</v>
      </c>
      <c r="D191" s="1">
        <f>'PR-RAS'!E195</f>
        <v>9207.74</v>
      </c>
      <c r="E191" s="1">
        <v>0</v>
      </c>
      <c r="F191" s="1">
        <v>0</v>
      </c>
      <c r="G191" s="2">
        <f t="shared" si="0"/>
        <v>5702.9620999999997</v>
      </c>
      <c r="H191" s="2">
        <f t="shared" si="1"/>
        <v>0.37000000000080036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190.48000000000002</v>
      </c>
      <c r="D192" s="1">
        <f>'PR-RAS'!E196</f>
        <v>95.56</v>
      </c>
      <c r="E192" s="1">
        <v>0</v>
      </c>
      <c r="F192" s="1">
        <v>0</v>
      </c>
      <c r="G192" s="2">
        <f t="shared" si="0"/>
        <v>72.885600000000011</v>
      </c>
      <c r="H192" s="2">
        <f t="shared" si="1"/>
        <v>0.92000000000001592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190.48000000000002</v>
      </c>
      <c r="D206" s="1">
        <f>'PR-RAS'!E210</f>
        <v>95.56</v>
      </c>
      <c r="E206" s="1">
        <v>0</v>
      </c>
      <c r="F206" s="1">
        <v>0</v>
      </c>
      <c r="G206" s="2">
        <f t="shared" si="0"/>
        <v>78.227999999999994</v>
      </c>
      <c r="H206" s="2">
        <f t="shared" si="1"/>
        <v>0.92000000000001592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189.18</v>
      </c>
      <c r="D207" s="1">
        <f>'PR-RAS'!E211</f>
        <v>95.56</v>
      </c>
      <c r="E207" s="1">
        <v>0</v>
      </c>
      <c r="F207" s="1">
        <v>0</v>
      </c>
      <c r="G207" s="2">
        <f t="shared" si="0"/>
        <v>78.341799999999992</v>
      </c>
      <c r="H207" s="2">
        <f t="shared" si="1"/>
        <v>0.62000000000000455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v>
      </c>
      <c r="D209" s="1">
        <f>'PR-RAS'!E213</f>
        <v>0</v>
      </c>
      <c r="E209" s="1">
        <v>0</v>
      </c>
      <c r="F209" s="1">
        <v>0</v>
      </c>
      <c r="G209" s="2">
        <f t="shared" si="0"/>
        <v>0.27039999999999997</v>
      </c>
      <c r="H209" s="2">
        <f t="shared" si="1"/>
        <v>0.30000000000000004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15143.31</v>
      </c>
      <c r="D248" s="1">
        <f>'PR-RAS'!E252</f>
        <v>13730.01</v>
      </c>
      <c r="E248" s="1">
        <v>0</v>
      </c>
      <c r="F248" s="1">
        <v>0</v>
      </c>
      <c r="G248" s="2">
        <f t="shared" si="0"/>
        <v>10523.022510000001</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15143.31</v>
      </c>
      <c r="D255" s="1">
        <f>'PR-RAS'!E259</f>
        <v>13730.01</v>
      </c>
      <c r="E255" s="1">
        <v>0</v>
      </c>
      <c r="F255" s="1">
        <v>0</v>
      </c>
      <c r="G255" s="2">
        <f t="shared" si="0"/>
        <v>10821.24582</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15143.31</v>
      </c>
      <c r="D257" s="1">
        <f>'PR-RAS'!E261</f>
        <v>13730.01</v>
      </c>
      <c r="E257" s="1">
        <v>0</v>
      </c>
      <c r="F257" s="1">
        <v>0</v>
      </c>
      <c r="G257" s="2">
        <f t="shared" si="0"/>
        <v>10906.45248</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335.3</v>
      </c>
      <c r="E259" s="1">
        <v>0</v>
      </c>
      <c r="F259" s="1">
        <v>0</v>
      </c>
      <c r="G259" s="2">
        <f t="shared" si="0"/>
        <v>173.01480000000001</v>
      </c>
      <c r="H259" s="2">
        <f t="shared" si="1"/>
        <v>0.30000000000001137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335.3</v>
      </c>
      <c r="E260" s="1">
        <v>0</v>
      </c>
      <c r="F260" s="1">
        <v>0</v>
      </c>
      <c r="G260" s="2">
        <f t="shared" si="0"/>
        <v>173.68540000000002</v>
      </c>
      <c r="H260" s="2">
        <f t="shared" si="1"/>
        <v>0.30000000000001137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335.3</v>
      </c>
      <c r="E262" s="1">
        <v>0</v>
      </c>
      <c r="F262" s="1">
        <v>0</v>
      </c>
      <c r="G262" s="2">
        <f t="shared" si="0"/>
        <v>175.0266</v>
      </c>
      <c r="H262" s="2">
        <f t="shared" si="1"/>
        <v>0.30000000000001137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794785.03</v>
      </c>
      <c r="D285" s="1">
        <f>'PR-RAS'!E289</f>
        <v>841899.02</v>
      </c>
      <c r="E285" s="1">
        <v>0</v>
      </c>
      <c r="F285" s="1">
        <v>0</v>
      </c>
      <c r="G285" s="2">
        <f t="shared" si="8"/>
        <v>703917.59188000008</v>
      </c>
      <c r="H285" s="2">
        <f t="shared" si="9"/>
        <v>5.0000000046566129E-2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12370.729999999981</v>
      </c>
      <c r="D286" s="1">
        <f>'PR-RAS'!E290</f>
        <v>36830.059999999939</v>
      </c>
      <c r="E286" s="1">
        <v>0</v>
      </c>
      <c r="F286" s="1">
        <v>0</v>
      </c>
      <c r="G286" s="2">
        <f t="shared" si="8"/>
        <v>24518.792249999959</v>
      </c>
      <c r="H286" s="2">
        <f t="shared" si="9"/>
        <v>0.32999999995809048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41503.43</v>
      </c>
      <c r="D288" s="1">
        <f>'PR-RAS'!E292</f>
        <v>38044.43</v>
      </c>
      <c r="E288" s="1">
        <v>0</v>
      </c>
      <c r="F288" s="1">
        <v>0</v>
      </c>
      <c r="G288" s="2">
        <f t="shared" si="8"/>
        <v>33748.987229999999</v>
      </c>
      <c r="H288" s="2">
        <f t="shared" si="9"/>
        <v>0.86000000000058208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504.35</v>
      </c>
      <c r="D290" s="1">
        <f>'PR-RAS'!E294</f>
        <v>829.99</v>
      </c>
      <c r="E290" s="1">
        <v>0</v>
      </c>
      <c r="F290" s="1">
        <v>0</v>
      </c>
      <c r="G290" s="2">
        <f t="shared" si="8"/>
        <v>625.49136999999996</v>
      </c>
      <c r="H290" s="2">
        <f t="shared" si="9"/>
        <v>0.36000000000001364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504.35</v>
      </c>
      <c r="D291" s="1">
        <f>'PR-RAS'!E295</f>
        <v>829.99</v>
      </c>
      <c r="E291" s="1">
        <v>0</v>
      </c>
      <c r="F291" s="1">
        <v>0</v>
      </c>
      <c r="G291" s="2">
        <f t="shared" si="8"/>
        <v>627.65569999999991</v>
      </c>
      <c r="H291" s="2">
        <f t="shared" si="9"/>
        <v>0.36000000000001364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727.32</v>
      </c>
      <c r="D293" s="1">
        <f>'PR-RAS'!E298</f>
        <v>502.4</v>
      </c>
      <c r="E293" s="1">
        <v>0</v>
      </c>
      <c r="F293" s="1">
        <v>0</v>
      </c>
      <c r="G293" s="2">
        <f t="shared" si="8"/>
        <v>505.77903999999995</v>
      </c>
      <c r="H293" s="2">
        <f t="shared" si="9"/>
        <v>0.72000000000002728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727.32</v>
      </c>
      <c r="D306" s="1">
        <f>'PR-RAS'!E311</f>
        <v>502.4</v>
      </c>
      <c r="E306" s="1">
        <v>0</v>
      </c>
      <c r="F306" s="1">
        <v>0</v>
      </c>
      <c r="G306" s="2">
        <f t="shared" si="8"/>
        <v>528.2965999999999</v>
      </c>
      <c r="H306" s="2">
        <f t="shared" si="9"/>
        <v>0.72000000000002728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727.32</v>
      </c>
      <c r="D307" s="1">
        <f>'PR-RAS'!E312</f>
        <v>502.4</v>
      </c>
      <c r="E307" s="1">
        <v>0</v>
      </c>
      <c r="F307" s="1">
        <v>0</v>
      </c>
      <c r="G307" s="2">
        <f t="shared" si="8"/>
        <v>530.02871999999991</v>
      </c>
      <c r="H307" s="2">
        <f t="shared" si="9"/>
        <v>0.72000000000002728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727.32</v>
      </c>
      <c r="D308" s="1">
        <f>'PR-RAS'!E313</f>
        <v>502.4</v>
      </c>
      <c r="E308" s="1">
        <v>0</v>
      </c>
      <c r="F308" s="1">
        <v>0</v>
      </c>
      <c r="G308" s="2">
        <f t="shared" si="8"/>
        <v>531.76083999999992</v>
      </c>
      <c r="H308" s="2">
        <f t="shared" si="9"/>
        <v>0.72000000000002728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19843.490000000002</v>
      </c>
      <c r="D345" s="1">
        <f>'PR-RAS'!E350</f>
        <v>39191.770000000004</v>
      </c>
      <c r="E345" s="1">
        <v>0</v>
      </c>
      <c r="F345" s="1">
        <v>0</v>
      </c>
      <c r="G345" s="2">
        <f t="shared" si="8"/>
        <v>33790.098320000005</v>
      </c>
      <c r="H345" s="2">
        <f t="shared" si="9"/>
        <v>0.71999999999752617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10974.170000000002</v>
      </c>
      <c r="D358" s="1">
        <f>'PR-RAS'!E363</f>
        <v>8452.8100000000013</v>
      </c>
      <c r="E358" s="1">
        <v>0</v>
      </c>
      <c r="F358" s="1">
        <v>0</v>
      </c>
      <c r="G358" s="2">
        <f t="shared" si="8"/>
        <v>9953.085030000002</v>
      </c>
      <c r="H358" s="2">
        <f t="shared" si="9"/>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9990.9700000000012</v>
      </c>
      <c r="D364" s="1">
        <f>'PR-RAS'!E369</f>
        <v>7808.8200000000006</v>
      </c>
      <c r="E364" s="1">
        <v>0</v>
      </c>
      <c r="F364" s="1">
        <v>0</v>
      </c>
      <c r="G364" s="2">
        <f t="shared" si="8"/>
        <v>9295.9254299999993</v>
      </c>
      <c r="H364" s="2">
        <f t="shared" si="9"/>
        <v>0.20999999999821739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2001.02</v>
      </c>
      <c r="D365" s="1">
        <f>'PR-RAS'!E370</f>
        <v>2526.09</v>
      </c>
      <c r="E365" s="1">
        <v>0</v>
      </c>
      <c r="F365" s="1">
        <v>0</v>
      </c>
      <c r="G365" s="2">
        <f t="shared" si="8"/>
        <v>2567.3648000000003</v>
      </c>
      <c r="H365" s="2">
        <f t="shared" si="9"/>
        <v>0.11000000000012733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796.34</v>
      </c>
      <c r="D366" s="1">
        <f>'PR-RAS'!E371</f>
        <v>1085.8800000000001</v>
      </c>
      <c r="E366" s="1">
        <v>0</v>
      </c>
      <c r="F366" s="1">
        <v>0</v>
      </c>
      <c r="G366" s="2">
        <f t="shared" si="8"/>
        <v>1083.3565000000001</v>
      </c>
      <c r="H366" s="2">
        <f t="shared" si="9"/>
        <v>0.45999999999992269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663.61</v>
      </c>
      <c r="D367" s="1">
        <f>'PR-RAS'!E372</f>
        <v>0</v>
      </c>
      <c r="E367" s="1">
        <v>0</v>
      </c>
      <c r="F367" s="1">
        <v>0</v>
      </c>
      <c r="G367" s="2">
        <f t="shared" si="8"/>
        <v>242.88126</v>
      </c>
      <c r="H367" s="2">
        <f t="shared" si="9"/>
        <v>0.38999999999998636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637.71</v>
      </c>
      <c r="D370" s="1">
        <f>'PR-RAS'!E375</f>
        <v>805.89</v>
      </c>
      <c r="E370" s="1">
        <v>0</v>
      </c>
      <c r="F370" s="1">
        <v>0</v>
      </c>
      <c r="G370" s="2">
        <f t="shared" si="8"/>
        <v>830.06180999999992</v>
      </c>
      <c r="H370" s="2">
        <f t="shared" si="9"/>
        <v>0.39999999999997726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5892.29</v>
      </c>
      <c r="D371" s="1">
        <f>'PR-RAS'!E376</f>
        <v>3390.96</v>
      </c>
      <c r="E371" s="1">
        <v>0</v>
      </c>
      <c r="F371" s="1">
        <v>0</v>
      </c>
      <c r="G371" s="2">
        <f t="shared" si="8"/>
        <v>4689.4576999999999</v>
      </c>
      <c r="H371" s="2">
        <f t="shared" si="9"/>
        <v>0.32999999999992724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983.2</v>
      </c>
      <c r="D378" s="1">
        <f>'PR-RAS'!E383</f>
        <v>643.99</v>
      </c>
      <c r="E378" s="1">
        <v>0</v>
      </c>
      <c r="F378" s="1">
        <v>0</v>
      </c>
      <c r="G378" s="2">
        <f t="shared" si="8"/>
        <v>856.23486000000014</v>
      </c>
      <c r="H378" s="2">
        <f t="shared" si="9"/>
        <v>0.21000000000003638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983.2</v>
      </c>
      <c r="D379" s="1">
        <f>'PR-RAS'!E384</f>
        <v>643.99</v>
      </c>
      <c r="E379" s="1">
        <v>0</v>
      </c>
      <c r="F379" s="1">
        <v>0</v>
      </c>
      <c r="G379" s="2">
        <f t="shared" si="8"/>
        <v>858.5060400000001</v>
      </c>
      <c r="H379" s="2">
        <f t="shared" si="9"/>
        <v>0.21000000000003638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8869.32</v>
      </c>
      <c r="D397" s="1">
        <f>'PR-RAS'!E402</f>
        <v>30738.959999999999</v>
      </c>
      <c r="E397" s="1">
        <v>0</v>
      </c>
      <c r="F397" s="1">
        <v>0</v>
      </c>
      <c r="G397" s="2">
        <f t="shared" si="8"/>
        <v>27857.507039999997</v>
      </c>
      <c r="H397" s="2">
        <f t="shared" si="9"/>
        <v>0.36000000000058208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8869.32</v>
      </c>
      <c r="D398" s="1">
        <f>'PR-RAS'!E403</f>
        <v>30738.959999999999</v>
      </c>
      <c r="E398" s="1">
        <v>0</v>
      </c>
      <c r="F398" s="1">
        <v>0</v>
      </c>
      <c r="G398" s="2">
        <f t="shared" si="8"/>
        <v>27927.854279999996</v>
      </c>
      <c r="H398" s="2">
        <f t="shared" si="9"/>
        <v>0.36000000000058208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19116.170000000002</v>
      </c>
      <c r="D403" s="1">
        <f>'PR-RAS'!E408</f>
        <v>38689.370000000003</v>
      </c>
      <c r="E403" s="1">
        <v>0</v>
      </c>
      <c r="F403" s="1">
        <v>0</v>
      </c>
      <c r="G403" s="2">
        <f t="shared" si="8"/>
        <v>38790.953820000002</v>
      </c>
      <c r="H403" s="2">
        <f t="shared" si="9"/>
        <v>0.54000000000451109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5580.52</v>
      </c>
      <c r="D404" s="1">
        <f>'PR-RAS'!E409</f>
        <v>2223.0700000000002</v>
      </c>
      <c r="E404" s="1">
        <v>0</v>
      </c>
      <c r="F404" s="1">
        <v>0</v>
      </c>
      <c r="G404" s="2">
        <f t="shared" si="8"/>
        <v>4040.7439800000002</v>
      </c>
      <c r="H404" s="2">
        <f t="shared" si="9"/>
        <v>0.54999999999972715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2825.34</v>
      </c>
      <c r="D406" s="1">
        <f>'PR-RAS'!E411</f>
        <v>2181.4299999999998</v>
      </c>
      <c r="E406" s="1">
        <v>0</v>
      </c>
      <c r="F406" s="1">
        <v>0</v>
      </c>
      <c r="G406" s="2">
        <f t="shared" si="8"/>
        <v>2911.221</v>
      </c>
      <c r="H406" s="2">
        <f t="shared" si="9"/>
        <v>0.76999999999998181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807883.08</v>
      </c>
      <c r="D407" s="1">
        <f>'PR-RAS'!E412</f>
        <v>879231.48</v>
      </c>
      <c r="E407" s="1">
        <v>0</v>
      </c>
      <c r="F407" s="1">
        <v>0</v>
      </c>
      <c r="G407" s="2">
        <f t="shared" si="8"/>
        <v>1041936.4922400001</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814628.52</v>
      </c>
      <c r="D408" s="1">
        <f>'PR-RAS'!E413</f>
        <v>881090.79</v>
      </c>
      <c r="E408" s="1">
        <v>0</v>
      </c>
      <c r="F408" s="1">
        <v>0</v>
      </c>
      <c r="G408" s="2">
        <f t="shared" si="8"/>
        <v>1048761.7106999999</v>
      </c>
      <c r="H408" s="2">
        <f t="shared" si="9"/>
        <v>0.68999999994412065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6745.4400000000605</v>
      </c>
      <c r="D410" s="1">
        <f>'PR-RAS'!E415</f>
        <v>1859.3100000000559</v>
      </c>
      <c r="E410" s="1">
        <v>0</v>
      </c>
      <c r="F410" s="1">
        <v>0</v>
      </c>
      <c r="G410" s="2">
        <f t="shared" si="8"/>
        <v>4279.8005400000702</v>
      </c>
      <c r="H410" s="2">
        <f t="shared" si="9"/>
        <v>0.75000000011641532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47083.95</v>
      </c>
      <c r="D411" s="1">
        <f>'PR-RAS'!E416</f>
        <v>40267.5</v>
      </c>
      <c r="E411" s="1">
        <v>0</v>
      </c>
      <c r="F411" s="1">
        <v>0</v>
      </c>
      <c r="G411" s="2">
        <f t="shared" si="8"/>
        <v>52323.769499999995</v>
      </c>
      <c r="H411" s="2">
        <f t="shared" si="9"/>
        <v>0.55000000000291038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3329.69</v>
      </c>
      <c r="D413" s="1">
        <f>'PR-RAS'!E418</f>
        <v>3011.42</v>
      </c>
      <c r="E413" s="1">
        <v>0</v>
      </c>
      <c r="F413" s="1">
        <v>0</v>
      </c>
      <c r="G413" s="2">
        <f t="shared" si="8"/>
        <v>3853.2423600000002</v>
      </c>
      <c r="H413" s="2">
        <f t="shared" si="9"/>
        <v>0.73000000000001819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807883.08</v>
      </c>
      <c r="D633" s="1">
        <f>'PR-RAS'!E639</f>
        <v>879231.48</v>
      </c>
      <c r="E633" s="1">
        <v>0</v>
      </c>
      <c r="F633" s="1">
        <v>0</v>
      </c>
      <c r="G633" s="2">
        <f t="shared" si="10"/>
        <v>1621930.69728</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814628.52</v>
      </c>
      <c r="D634" s="1">
        <f>'PR-RAS'!E640</f>
        <v>881090.79</v>
      </c>
      <c r="E634" s="1">
        <v>0</v>
      </c>
      <c r="F634" s="1">
        <v>0</v>
      </c>
      <c r="G634" s="2">
        <f t="shared" si="10"/>
        <v>1631120.7933</v>
      </c>
      <c r="H634" s="2">
        <f t="shared" si="11"/>
        <v>0.68999999994412065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6745.4400000000605</v>
      </c>
      <c r="D636" s="1">
        <f>'PR-RAS'!E642</f>
        <v>1859.3100000000559</v>
      </c>
      <c r="E636" s="1">
        <v>0</v>
      </c>
      <c r="F636" s="1">
        <v>0</v>
      </c>
      <c r="G636" s="2">
        <f t="shared" si="10"/>
        <v>6644.6781000001092</v>
      </c>
      <c r="H636" s="2">
        <f t="shared" si="11"/>
        <v>0.75000000011641532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47083.95</v>
      </c>
      <c r="D637" s="1">
        <f>'PR-RAS'!E643</f>
        <v>40267.5</v>
      </c>
      <c r="E637" s="1">
        <v>0</v>
      </c>
      <c r="F637" s="1">
        <v>0</v>
      </c>
      <c r="G637" s="2">
        <f t="shared" si="10"/>
        <v>81165.652199999997</v>
      </c>
      <c r="H637" s="2">
        <f t="shared" si="11"/>
        <v>0.55000000000291038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40338.509999999937</v>
      </c>
      <c r="D639" s="1">
        <f>'PR-RAS'!E645</f>
        <v>38408.189999999944</v>
      </c>
      <c r="E639" s="1">
        <v>0</v>
      </c>
      <c r="F639" s="1">
        <v>0</v>
      </c>
      <c r="G639" s="2">
        <f t="shared" si="10"/>
        <v>74744.819819999888</v>
      </c>
      <c r="H639" s="2">
        <f t="shared" si="11"/>
        <v>0.680000000007567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54253.279999999999</v>
      </c>
      <c r="D641" s="1">
        <f>'PR-RAS'!E647</f>
        <v>64015.42</v>
      </c>
      <c r="E641" s="1">
        <v>0</v>
      </c>
      <c r="F641" s="1">
        <v>0</v>
      </c>
      <c r="G641" s="2">
        <f t="shared" si="10"/>
        <v>116661.8368</v>
      </c>
      <c r="H641" s="2">
        <f t="shared" si="11"/>
        <v>0.69999999999708962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54896.6</v>
      </c>
      <c r="D642" s="1">
        <f>'PR-RAS'!E649</f>
        <v>46014.98</v>
      </c>
      <c r="E642" s="1">
        <v>0</v>
      </c>
      <c r="F642" s="1">
        <v>0</v>
      </c>
      <c r="G642" s="2">
        <f t="shared" si="10"/>
        <v>94179.924960000004</v>
      </c>
      <c r="H642" s="2">
        <f t="shared" si="11"/>
        <v>0.41999999999825377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184240.4</v>
      </c>
      <c r="D643" s="1">
        <f>'PR-RAS'!E650</f>
        <v>184293.59</v>
      </c>
      <c r="E643" s="1">
        <v>0</v>
      </c>
      <c r="F643" s="1">
        <v>0</v>
      </c>
      <c r="G643" s="2">
        <f t="shared" si="10"/>
        <v>354915.30635999999</v>
      </c>
      <c r="H643" s="2">
        <f t="shared" si="11"/>
        <v>0.80999999999767169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193122.02</v>
      </c>
      <c r="D644" s="1">
        <f>'PR-RAS'!E651</f>
        <v>190633.71</v>
      </c>
      <c r="E644" s="1">
        <v>0</v>
      </c>
      <c r="F644" s="1">
        <v>0</v>
      </c>
      <c r="G644" s="2">
        <f t="shared" si="10"/>
        <v>369332.40991999995</v>
      </c>
      <c r="H644" s="2">
        <f t="shared" si="11"/>
        <v>0.30999999999767169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46014.98000000001</v>
      </c>
      <c r="D645" s="1">
        <f>'PR-RAS'!E652</f>
        <v>39674.860000000015</v>
      </c>
      <c r="E645" s="1">
        <v>0</v>
      </c>
      <c r="F645" s="1">
        <v>0</v>
      </c>
      <c r="G645" s="2">
        <f t="shared" si="10"/>
        <v>80734.866800000033</v>
      </c>
      <c r="H645" s="2">
        <f t="shared" si="11"/>
        <v>0.15999999997438863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41</v>
      </c>
      <c r="E647" s="1">
        <v>0</v>
      </c>
      <c r="F647" s="1">
        <v>0</v>
      </c>
      <c r="G647" s="2">
        <f t="shared" si="10"/>
        <v>78.165999999999997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24</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663989.81000000006</v>
      </c>
      <c r="D668" s="1">
        <f>'PR-RAS'!E675</f>
        <v>731298.63</v>
      </c>
      <c r="E668" s="1">
        <v>0</v>
      </c>
      <c r="F668" s="1">
        <v>0</v>
      </c>
      <c r="G668" s="2">
        <f t="shared" si="10"/>
        <v>1418433.5756900003</v>
      </c>
      <c r="H668" s="2">
        <f t="shared" si="11"/>
        <v>0.55999999993946403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15097.83</v>
      </c>
      <c r="D669" s="1">
        <f>'PR-RAS'!E676</f>
        <v>13413.23</v>
      </c>
      <c r="E669" s="1">
        <v>0</v>
      </c>
      <c r="F669" s="1">
        <v>0</v>
      </c>
      <c r="G669" s="2">
        <f t="shared" si="10"/>
        <v>28005.425720000003</v>
      </c>
      <c r="H669" s="2">
        <f t="shared" si="11"/>
        <v>0.3999999999996362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7665.14</v>
      </c>
      <c r="D670" s="1">
        <f>'PR-RAS'!E677</f>
        <v>6311.45</v>
      </c>
      <c r="E670" s="1">
        <v>0</v>
      </c>
      <c r="F670" s="1">
        <v>0</v>
      </c>
      <c r="G670" s="2">
        <f t="shared" si="10"/>
        <v>13572.698760000001</v>
      </c>
      <c r="H670" s="2">
        <f t="shared" si="11"/>
        <v>0.59000000000014552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24744.04</v>
      </c>
      <c r="D703" s="1">
        <f>'PR-RAS'!E710</f>
        <v>8783.0300000000007</v>
      </c>
      <c r="E703" s="1">
        <v>0</v>
      </c>
      <c r="F703" s="1">
        <v>0</v>
      </c>
      <c r="G703" s="2">
        <f t="shared" si="10"/>
        <v>29701.690200000001</v>
      </c>
      <c r="H703" s="2">
        <f t="shared" si="11"/>
        <v>7.0000000001527951E-2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1327.24</v>
      </c>
      <c r="E709" s="1">
        <v>0</v>
      </c>
      <c r="F709" s="1">
        <v>0</v>
      </c>
      <c r="G709" s="2">
        <f t="shared" si="10"/>
        <v>2631.1120799999999</v>
      </c>
      <c r="H709" s="2">
        <f t="shared" si="11"/>
        <v>0.46000000000003638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1488.52</v>
      </c>
      <c r="D710" s="1">
        <f>'PR-RAS'!E717</f>
        <v>2012.49</v>
      </c>
      <c r="E710" s="1">
        <v>0</v>
      </c>
      <c r="F710" s="1">
        <v>0</v>
      </c>
      <c r="G710" s="2">
        <f t="shared" si="10"/>
        <v>3909.0715</v>
      </c>
      <c r="H710" s="2">
        <f t="shared" si="11"/>
        <v>0.97000000000002728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28331.57</v>
      </c>
      <c r="D711" s="1">
        <f>'PR-RAS'!E718</f>
        <v>30188.23</v>
      </c>
      <c r="E711" s="1">
        <v>0</v>
      </c>
      <c r="F711" s="1">
        <v>0</v>
      </c>
      <c r="G711" s="2">
        <f t="shared" si="10"/>
        <v>62982.701299999993</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1619.22</v>
      </c>
      <c r="D713" s="1">
        <f>'PR-RAS'!E720</f>
        <v>2554.2600000000002</v>
      </c>
      <c r="E713" s="1">
        <v>0</v>
      </c>
      <c r="F713" s="1">
        <v>0</v>
      </c>
      <c r="G713" s="2">
        <f t="shared" si="10"/>
        <v>4790.1508800000001</v>
      </c>
      <c r="H713" s="2">
        <f t="shared" si="11"/>
        <v>0.48000000000024556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1167.96</v>
      </c>
      <c r="D715" s="1">
        <f>'PR-RAS'!E722</f>
        <v>1167.76</v>
      </c>
      <c r="E715" s="1">
        <v>0</v>
      </c>
      <c r="F715" s="1">
        <v>0</v>
      </c>
      <c r="G715" s="2">
        <f t="shared" si="10"/>
        <v>2501.4847199999999</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15143.31</v>
      </c>
      <c r="D821" s="1">
        <f>'PR-RAS'!E828</f>
        <v>13730.01</v>
      </c>
      <c r="E821" s="1">
        <v>0</v>
      </c>
      <c r="F821" s="1">
        <v>0</v>
      </c>
      <c r="G821" s="2">
        <f t="shared" si="18"/>
        <v>34934.730600000003</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896142.05</v>
      </c>
      <c r="D984" s="6">
        <f>BILANCA!E6</f>
        <v>924666.43</v>
      </c>
      <c r="E984" s="6">
        <v>0</v>
      </c>
      <c r="F984" s="6">
        <v>0</v>
      </c>
      <c r="G984" s="7">
        <f t="shared" ref="G984:G1241" si="22">B984/1000*C984+B984/500*D984</f>
        <v>2745.4749100000004</v>
      </c>
      <c r="H984" s="7">
        <f t="shared" si="19"/>
        <v>0.48000000009778887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790057.34000000008</v>
      </c>
      <c r="D985" s="1">
        <f>BILANCA!E7</f>
        <v>812155.55</v>
      </c>
      <c r="E985" s="1">
        <v>0</v>
      </c>
      <c r="F985" s="1">
        <v>0</v>
      </c>
      <c r="G985" s="2">
        <f t="shared" si="22"/>
        <v>4828.7368800000004</v>
      </c>
      <c r="H985" s="2">
        <f t="shared" si="19"/>
        <v>0.7900000000372529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700805.90000000014</v>
      </c>
      <c r="D990" s="1">
        <f>BILANCA!E12</f>
        <v>722904.1100000001</v>
      </c>
      <c r="E990" s="1">
        <v>0</v>
      </c>
      <c r="F990" s="1">
        <v>0</v>
      </c>
      <c r="G990" s="2">
        <f t="shared" si="22"/>
        <v>15026.298840000003</v>
      </c>
      <c r="H990" s="2">
        <f t="shared" si="19"/>
        <v>0.2099999999627471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637008.70000000007</v>
      </c>
      <c r="D991" s="1">
        <f>BILANCA!E13</f>
        <v>654959.74</v>
      </c>
      <c r="E991" s="1">
        <v>0</v>
      </c>
      <c r="F991" s="1">
        <v>0</v>
      </c>
      <c r="G991" s="2">
        <f t="shared" si="22"/>
        <v>15575.425440000001</v>
      </c>
      <c r="H991" s="2">
        <f t="shared" si="19"/>
        <v>0.55999999993946403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140649.54999999999</v>
      </c>
      <c r="D992" s="1">
        <f>BILANCA!E14</f>
        <v>140649.54999999999</v>
      </c>
      <c r="E992" s="1">
        <v>0</v>
      </c>
      <c r="F992" s="1">
        <v>0</v>
      </c>
      <c r="G992" s="2">
        <f t="shared" si="22"/>
        <v>3797.5378499999997</v>
      </c>
      <c r="H992" s="2">
        <f t="shared" si="19"/>
        <v>0.90000000002328306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799003.77</v>
      </c>
      <c r="D993" s="1">
        <f>BILANCA!E15</f>
        <v>829742.73</v>
      </c>
      <c r="E993" s="1">
        <v>0</v>
      </c>
      <c r="F993" s="1">
        <v>0</v>
      </c>
      <c r="G993" s="2">
        <f t="shared" si="22"/>
        <v>24584.8923</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302644.62</v>
      </c>
      <c r="D996" s="1">
        <f>BILANCA!E18</f>
        <v>315432.53999999998</v>
      </c>
      <c r="E996" s="1">
        <v>0</v>
      </c>
      <c r="F996" s="1">
        <v>0</v>
      </c>
      <c r="G996" s="2">
        <f t="shared" si="22"/>
        <v>12135.626099999998</v>
      </c>
      <c r="H996" s="2">
        <f t="shared" si="19"/>
        <v>0.84000000002561137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19985.14999999998</v>
      </c>
      <c r="D997" s="1">
        <f>BILANCA!E19</f>
        <v>23359.330000000016</v>
      </c>
      <c r="E997" s="1">
        <v>0</v>
      </c>
      <c r="F997" s="1">
        <v>0</v>
      </c>
      <c r="G997" s="2">
        <f t="shared" si="22"/>
        <v>933.85334000000012</v>
      </c>
      <c r="H997" s="2">
        <f t="shared" si="19"/>
        <v>0.47999999999592546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117833.65</v>
      </c>
      <c r="D998" s="1">
        <f>BILANCA!E20</f>
        <v>141872.25</v>
      </c>
      <c r="E998" s="1">
        <v>0</v>
      </c>
      <c r="F998" s="1">
        <v>0</v>
      </c>
      <c r="G998" s="2">
        <f t="shared" si="22"/>
        <v>6023.6722499999996</v>
      </c>
      <c r="H998" s="2">
        <f t="shared" si="19"/>
        <v>0.60000000000582077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2863.49</v>
      </c>
      <c r="D999" s="1">
        <f>BILANCA!E21</f>
        <v>3949.38</v>
      </c>
      <c r="E999" s="1">
        <v>0</v>
      </c>
      <c r="F999" s="1">
        <v>0</v>
      </c>
      <c r="G999" s="2">
        <f t="shared" si="22"/>
        <v>172.196</v>
      </c>
      <c r="H999" s="2">
        <f t="shared" si="19"/>
        <v>0.86999999999989086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2764.75</v>
      </c>
      <c r="D1000" s="1">
        <f>BILANCA!E22</f>
        <v>2764.75</v>
      </c>
      <c r="E1000" s="1">
        <v>0</v>
      </c>
      <c r="F1000" s="1">
        <v>0</v>
      </c>
      <c r="G1000" s="2">
        <f t="shared" si="22"/>
        <v>141.00225</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5646.16</v>
      </c>
      <c r="D1002" s="1">
        <f>BILANCA!E24</f>
        <v>5646.16</v>
      </c>
      <c r="E1002" s="1">
        <v>0</v>
      </c>
      <c r="F1002" s="1">
        <v>0</v>
      </c>
      <c r="G1002" s="2">
        <f t="shared" si="22"/>
        <v>321.83112</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3000.57</v>
      </c>
      <c r="D1003" s="1">
        <f>BILANCA!E25</f>
        <v>3806.45</v>
      </c>
      <c r="E1003" s="1">
        <v>0</v>
      </c>
      <c r="F1003" s="1">
        <v>0</v>
      </c>
      <c r="G1003" s="2">
        <f t="shared" si="22"/>
        <v>212.26940000000002</v>
      </c>
      <c r="H1003" s="2">
        <f t="shared" si="19"/>
        <v>0.87999999999965439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5892.3</v>
      </c>
      <c r="D1004" s="1">
        <f>BILANCA!E26</f>
        <v>9283.25</v>
      </c>
      <c r="E1004" s="1">
        <v>0</v>
      </c>
      <c r="F1004" s="1">
        <v>0</v>
      </c>
      <c r="G1004" s="2">
        <f t="shared" si="22"/>
        <v>513.63480000000004</v>
      </c>
      <c r="H1004" s="2">
        <f t="shared" si="19"/>
        <v>0.5500000000001819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118015.77</v>
      </c>
      <c r="D1006" s="1">
        <f>BILANCA!E28</f>
        <v>143962.91</v>
      </c>
      <c r="E1006" s="1">
        <v>0</v>
      </c>
      <c r="F1006" s="1">
        <v>0</v>
      </c>
      <c r="G1006" s="2">
        <f t="shared" si="22"/>
        <v>9336.6565699999992</v>
      </c>
      <c r="H1006" s="2">
        <f t="shared" si="19"/>
        <v>0.319999999992433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43812.05</v>
      </c>
      <c r="D1013" s="1">
        <f>BILANCA!E35</f>
        <v>44585.04</v>
      </c>
      <c r="E1013" s="1">
        <v>0</v>
      </c>
      <c r="F1013" s="1">
        <v>0</v>
      </c>
      <c r="G1013" s="2">
        <f t="shared" si="22"/>
        <v>3989.4638999999997</v>
      </c>
      <c r="H1013" s="2">
        <f t="shared" si="19"/>
        <v>9.0000000003783498E-2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43812.05</v>
      </c>
      <c r="D1014" s="1">
        <f>BILANCA!E36</f>
        <v>44585.04</v>
      </c>
      <c r="E1014" s="1">
        <v>0</v>
      </c>
      <c r="F1014" s="1">
        <v>0</v>
      </c>
      <c r="G1014" s="2">
        <f t="shared" si="22"/>
        <v>4122.4460300000001</v>
      </c>
      <c r="H1014" s="2">
        <f t="shared" si="19"/>
        <v>9.0000000003783498E-2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26070.77</v>
      </c>
      <c r="D1032" s="1">
        <f>BILANCA!E54</f>
        <v>26606.9</v>
      </c>
      <c r="E1032" s="1">
        <v>0</v>
      </c>
      <c r="F1032" s="1">
        <v>0</v>
      </c>
      <c r="G1032" s="2">
        <f t="shared" si="22"/>
        <v>3884.9439300000004</v>
      </c>
      <c r="H1032" s="2">
        <f t="shared" si="19"/>
        <v>0.32999999999810825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26070.77</v>
      </c>
      <c r="D1033" s="1">
        <f>BILANCA!E55</f>
        <v>26606.9</v>
      </c>
      <c r="E1033" s="1">
        <v>0</v>
      </c>
      <c r="F1033" s="1">
        <v>0</v>
      </c>
      <c r="G1033" s="2">
        <f t="shared" si="22"/>
        <v>3964.2285000000006</v>
      </c>
      <c r="H1033" s="2">
        <f t="shared" si="19"/>
        <v>0.32999999999810825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89251.44</v>
      </c>
      <c r="D1034" s="1">
        <f>BILANCA!E56</f>
        <v>89251.44</v>
      </c>
      <c r="E1034" s="1">
        <v>0</v>
      </c>
      <c r="F1034" s="1">
        <v>0</v>
      </c>
      <c r="G1034" s="2">
        <f t="shared" si="22"/>
        <v>13655.47032</v>
      </c>
      <c r="H1034" s="2">
        <f t="shared" si="19"/>
        <v>0.88000000000465661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89251.44</v>
      </c>
      <c r="D1035" s="1">
        <f>BILANCA!E57</f>
        <v>89251.44</v>
      </c>
      <c r="E1035" s="1">
        <v>0</v>
      </c>
      <c r="F1035" s="1">
        <v>0</v>
      </c>
      <c r="G1035" s="2">
        <f t="shared" si="22"/>
        <v>13923.22464</v>
      </c>
      <c r="H1035" s="2">
        <f t="shared" si="19"/>
        <v>0.88000000000465661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106084.71</v>
      </c>
      <c r="D1046" s="1">
        <f>BILANCA!E68</f>
        <v>112510.88</v>
      </c>
      <c r="E1046" s="1">
        <v>0</v>
      </c>
      <c r="F1046" s="1">
        <v>0</v>
      </c>
      <c r="G1046" s="2">
        <f t="shared" si="22"/>
        <v>20859.707610000001</v>
      </c>
      <c r="H1046" s="2">
        <f t="shared" si="19"/>
        <v>0.40999999998894054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46014.98</v>
      </c>
      <c r="D1047" s="1">
        <f>BILANCA!E69</f>
        <v>39674.86</v>
      </c>
      <c r="E1047" s="1">
        <v>0</v>
      </c>
      <c r="F1047" s="1">
        <v>0</v>
      </c>
      <c r="G1047" s="2">
        <f t="shared" si="22"/>
        <v>8023.3407999999999</v>
      </c>
      <c r="H1047" s="2">
        <f t="shared" si="19"/>
        <v>0.1599999999962165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46014.98</v>
      </c>
      <c r="D1048" s="1">
        <f>BILANCA!E70</f>
        <v>39674.86</v>
      </c>
      <c r="E1048" s="1">
        <v>0</v>
      </c>
      <c r="F1048" s="1">
        <v>0</v>
      </c>
      <c r="G1048" s="2">
        <f t="shared" si="22"/>
        <v>8148.7055000000009</v>
      </c>
      <c r="H1048" s="2">
        <f t="shared" si="19"/>
        <v>0.1599999999962165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46014.98</v>
      </c>
      <c r="D1050" s="1">
        <f>BILANCA!E72</f>
        <v>39674.86</v>
      </c>
      <c r="E1050" s="1">
        <v>0</v>
      </c>
      <c r="F1050" s="1">
        <v>0</v>
      </c>
      <c r="G1050" s="2">
        <f t="shared" si="22"/>
        <v>8399.4349000000002</v>
      </c>
      <c r="H1050" s="2">
        <f t="shared" si="19"/>
        <v>0.1599999999962165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2486.7600000000002</v>
      </c>
      <c r="D1056" s="1">
        <f>BILANCA!E78</f>
        <v>5809.17</v>
      </c>
      <c r="E1056" s="1">
        <v>0</v>
      </c>
      <c r="F1056" s="1">
        <v>0</v>
      </c>
      <c r="G1056" s="2">
        <f t="shared" si="22"/>
        <v>1029.6723</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2486.7600000000002</v>
      </c>
      <c r="D1064" s="1">
        <f>BILANCA!E86</f>
        <v>5809.17</v>
      </c>
      <c r="E1064" s="1">
        <v>0</v>
      </c>
      <c r="F1064" s="1">
        <v>0</v>
      </c>
      <c r="G1064" s="2">
        <f t="shared" si="22"/>
        <v>1142.5131000000001</v>
      </c>
      <c r="H1064" s="2">
        <f t="shared" si="19"/>
        <v>0.40999999999985448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504.35</v>
      </c>
      <c r="D1124" s="1">
        <f>BILANCA!E146</f>
        <v>830</v>
      </c>
      <c r="E1124" s="1">
        <v>0</v>
      </c>
      <c r="F1124" s="1">
        <v>0</v>
      </c>
      <c r="G1124" s="2">
        <f t="shared" si="22"/>
        <v>305.17334999999997</v>
      </c>
      <c r="H1124" s="2">
        <f t="shared" si="23"/>
        <v>0.35000000000002274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504.35</v>
      </c>
      <c r="D1138" s="1">
        <f>BILANCA!E160</f>
        <v>830</v>
      </c>
      <c r="E1138" s="1">
        <v>0</v>
      </c>
      <c r="F1138" s="1">
        <v>0</v>
      </c>
      <c r="G1138" s="2">
        <f t="shared" si="22"/>
        <v>335.47424999999998</v>
      </c>
      <c r="H1138" s="2">
        <f t="shared" si="23"/>
        <v>0.35000000000002274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2825.34</v>
      </c>
      <c r="D1142" s="1">
        <f>BILANCA!E164</f>
        <v>2181.4299999999998</v>
      </c>
      <c r="E1142" s="1">
        <v>0</v>
      </c>
      <c r="F1142" s="1">
        <v>0</v>
      </c>
      <c r="G1142" s="2">
        <f t="shared" si="22"/>
        <v>1142.9238</v>
      </c>
      <c r="H1142" s="2">
        <f t="shared" si="23"/>
        <v>0.76999999999998181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2825.34</v>
      </c>
      <c r="D1144" s="1">
        <f>BILANCA!E166</f>
        <v>2181.4299999999998</v>
      </c>
      <c r="E1144" s="1">
        <v>0</v>
      </c>
      <c r="F1144" s="1">
        <v>0</v>
      </c>
      <c r="G1144" s="2">
        <f t="shared" si="22"/>
        <v>1157.3001999999999</v>
      </c>
      <c r="H1144" s="2">
        <f t="shared" si="23"/>
        <v>0.76999999999998181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54253.279999999999</v>
      </c>
      <c r="D1148" s="1">
        <f>BILANCA!E170</f>
        <v>64015.42</v>
      </c>
      <c r="E1148" s="1">
        <v>0</v>
      </c>
      <c r="F1148" s="1">
        <v>0</v>
      </c>
      <c r="G1148" s="2">
        <f t="shared" si="22"/>
        <v>30076.879799999999</v>
      </c>
      <c r="H1148" s="2">
        <f t="shared" si="23"/>
        <v>0.69999999999708962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54253.279999999999</v>
      </c>
      <c r="D1151" s="1">
        <f>BILANCA!E173</f>
        <v>64015.42</v>
      </c>
      <c r="E1151" s="1">
        <v>0</v>
      </c>
      <c r="F1151" s="1">
        <v>0</v>
      </c>
      <c r="G1151" s="2">
        <f t="shared" si="22"/>
        <v>30623.73216</v>
      </c>
      <c r="H1151" s="2">
        <f t="shared" si="23"/>
        <v>0.69999999999708962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896142.04999999993</v>
      </c>
      <c r="D1152" s="1">
        <f>BILANCA!E175</f>
        <v>924666.42999999993</v>
      </c>
      <c r="E1152" s="1">
        <v>0</v>
      </c>
      <c r="F1152" s="1">
        <v>0</v>
      </c>
      <c r="G1152" s="2">
        <f t="shared" si="22"/>
        <v>463985.25978999998</v>
      </c>
      <c r="H1152" s="2">
        <f t="shared" si="23"/>
        <v>0.47999999986495823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70950.98000000001</v>
      </c>
      <c r="D1153" s="1">
        <f>BILANCA!E176</f>
        <v>79619.590000000011</v>
      </c>
      <c r="E1153" s="1">
        <v>0</v>
      </c>
      <c r="F1153" s="1">
        <v>0</v>
      </c>
      <c r="G1153" s="2">
        <f t="shared" si="22"/>
        <v>39132.327200000007</v>
      </c>
      <c r="H1153" s="2">
        <f t="shared" si="23"/>
        <v>0.42999999997846317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63060.94000000001</v>
      </c>
      <c r="D1154" s="1">
        <f>BILANCA!E177</f>
        <v>77707.090000000011</v>
      </c>
      <c r="E1154" s="1">
        <v>0</v>
      </c>
      <c r="F1154" s="1">
        <v>0</v>
      </c>
      <c r="G1154" s="2">
        <f t="shared" si="22"/>
        <v>37359.245520000011</v>
      </c>
      <c r="H1154" s="2">
        <f t="shared" si="23"/>
        <v>0.15000000000145519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52620.41</v>
      </c>
      <c r="D1155" s="1">
        <f>BILANCA!E178</f>
        <v>63167.64</v>
      </c>
      <c r="E1155" s="1">
        <v>0</v>
      </c>
      <c r="F1155" s="1">
        <v>0</v>
      </c>
      <c r="G1155" s="2">
        <f t="shared" si="22"/>
        <v>30780.378679999998</v>
      </c>
      <c r="H1155" s="2">
        <f t="shared" si="23"/>
        <v>0.77000000000407454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8017.55</v>
      </c>
      <c r="D1156" s="1">
        <f>BILANCA!E179</f>
        <v>9132.43</v>
      </c>
      <c r="E1156" s="1">
        <v>0</v>
      </c>
      <c r="F1156" s="1">
        <v>0</v>
      </c>
      <c r="G1156" s="2">
        <f t="shared" si="22"/>
        <v>4546.8569299999999</v>
      </c>
      <c r="H1156" s="2">
        <f t="shared" si="23"/>
        <v>0.88000000000010914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2422.98</v>
      </c>
      <c r="D1165" s="1">
        <f>BILANCA!E188</f>
        <v>5407.02</v>
      </c>
      <c r="E1165" s="1">
        <v>0</v>
      </c>
      <c r="F1165" s="1">
        <v>0</v>
      </c>
      <c r="G1165" s="2">
        <f t="shared" si="22"/>
        <v>2409.1376399999999</v>
      </c>
      <c r="H1165" s="2">
        <f t="shared" si="23"/>
        <v>4.0000000000418368E-2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7890.04</v>
      </c>
      <c r="D1166" s="1">
        <f>BILANCA!E189</f>
        <v>1912.5</v>
      </c>
      <c r="E1166" s="1">
        <v>0</v>
      </c>
      <c r="F1166" s="1">
        <v>0</v>
      </c>
      <c r="G1166" s="2">
        <f t="shared" si="22"/>
        <v>2143.85232</v>
      </c>
      <c r="H1166" s="2">
        <f t="shared" si="23"/>
        <v>0.53999999999996362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825191.07</v>
      </c>
      <c r="D1214" s="1">
        <f>BILANCA!E237</f>
        <v>845046.84</v>
      </c>
      <c r="E1214" s="1">
        <v>0</v>
      </c>
      <c r="F1214" s="1">
        <v>0</v>
      </c>
      <c r="G1214" s="2">
        <f t="shared" si="22"/>
        <v>581030.77725000004</v>
      </c>
      <c r="H1214" s="2">
        <f t="shared" si="23"/>
        <v>0.22999999998137355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781522.87</v>
      </c>
      <c r="D1215" s="1">
        <f>BILANCA!E238</f>
        <v>803627.23</v>
      </c>
      <c r="E1215" s="1">
        <v>0</v>
      </c>
      <c r="F1215" s="1">
        <v>0</v>
      </c>
      <c r="G1215" s="2">
        <f t="shared" si="22"/>
        <v>554196.34056000004</v>
      </c>
      <c r="H1215" s="2">
        <f t="shared" si="23"/>
        <v>0.35999999998603016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781522.87</v>
      </c>
      <c r="D1216" s="1">
        <f>BILANCA!E239</f>
        <v>803627.23</v>
      </c>
      <c r="E1216" s="1">
        <v>0</v>
      </c>
      <c r="F1216" s="1">
        <v>0</v>
      </c>
      <c r="G1216" s="2">
        <f t="shared" si="22"/>
        <v>556585.11788999999</v>
      </c>
      <c r="H1216" s="2">
        <f t="shared" si="23"/>
        <v>0.35999999998603016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770390.15</v>
      </c>
      <c r="D1217" s="1">
        <f>BILANCA!E240</f>
        <v>790979.12</v>
      </c>
      <c r="E1217" s="1">
        <v>0</v>
      </c>
      <c r="F1217" s="1">
        <v>0</v>
      </c>
      <c r="G1217" s="2">
        <f t="shared" si="22"/>
        <v>550449.52326000005</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11132.72</v>
      </c>
      <c r="D1218" s="1">
        <f>BILANCA!E241</f>
        <v>12648.11</v>
      </c>
      <c r="E1218" s="1">
        <v>0</v>
      </c>
      <c r="F1218" s="1">
        <v>0</v>
      </c>
      <c r="G1218" s="2">
        <f t="shared" si="22"/>
        <v>8560.8009000000002</v>
      </c>
      <c r="H1218" s="2">
        <f t="shared" si="23"/>
        <v>0.39000000000123691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40338.51</v>
      </c>
      <c r="D1222" s="1">
        <f>BILANCA!E245</f>
        <v>38408.19</v>
      </c>
      <c r="E1222" s="1">
        <v>0</v>
      </c>
      <c r="F1222" s="1">
        <v>0</v>
      </c>
      <c r="G1222" s="2">
        <f t="shared" si="22"/>
        <v>28000.018709999997</v>
      </c>
      <c r="H1222" s="2">
        <f t="shared" si="23"/>
        <v>0.68000000000029104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40338.51</v>
      </c>
      <c r="D1223" s="1">
        <f>BILANCA!E246</f>
        <v>38887.300000000003</v>
      </c>
      <c r="E1223" s="1">
        <v>0</v>
      </c>
      <c r="F1223" s="1">
        <v>0</v>
      </c>
      <c r="G1223" s="2">
        <f t="shared" si="22"/>
        <v>28347.146400000005</v>
      </c>
      <c r="H1223" s="2">
        <f t="shared" si="23"/>
        <v>0.79000000000087311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38115.440000000002</v>
      </c>
      <c r="D1224" s="1">
        <f>BILANCA!E247</f>
        <v>38887.300000000003</v>
      </c>
      <c r="E1224" s="1">
        <v>0</v>
      </c>
      <c r="F1224" s="1">
        <v>0</v>
      </c>
      <c r="G1224" s="2">
        <f t="shared" si="22"/>
        <v>27929.499640000002</v>
      </c>
      <c r="H1224" s="2">
        <f t="shared" si="23"/>
        <v>0.74000000000523869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2223.0700000000002</v>
      </c>
      <c r="D1225" s="1">
        <f>BILANCA!E248</f>
        <v>0</v>
      </c>
      <c r="E1225" s="1">
        <v>0</v>
      </c>
      <c r="F1225" s="1">
        <v>0</v>
      </c>
      <c r="G1225" s="2">
        <f t="shared" si="22"/>
        <v>537.98293999999999</v>
      </c>
      <c r="H1225" s="2">
        <f t="shared" si="23"/>
        <v>7.0000000000163709E-2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479.11</v>
      </c>
      <c r="E1227" s="1">
        <v>0</v>
      </c>
      <c r="F1227" s="1">
        <v>0</v>
      </c>
      <c r="G1227" s="2">
        <f t="shared" si="22"/>
        <v>233.80568</v>
      </c>
      <c r="H1227" s="2">
        <f t="shared" si="23"/>
        <v>0.11000000000001364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479.11</v>
      </c>
      <c r="E1229" s="1">
        <v>0</v>
      </c>
      <c r="F1229" s="1">
        <v>0</v>
      </c>
      <c r="G1229" s="2">
        <f t="shared" si="22"/>
        <v>235.72211999999999</v>
      </c>
      <c r="H1229" s="2">
        <f t="shared" si="23"/>
        <v>0.11000000000001364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504.35</v>
      </c>
      <c r="D1232" s="1">
        <f>BILANCA!E255</f>
        <v>829.99</v>
      </c>
      <c r="E1232" s="1">
        <v>0</v>
      </c>
      <c r="F1232" s="1">
        <v>0</v>
      </c>
      <c r="G1232" s="2">
        <f t="shared" si="22"/>
        <v>538.91817000000003</v>
      </c>
      <c r="H1232" s="2">
        <f t="shared" si="23"/>
        <v>0.36000000000001364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2825.34</v>
      </c>
      <c r="D1233" s="1">
        <f>BILANCA!E256</f>
        <v>2181.4299999999998</v>
      </c>
      <c r="E1233" s="1">
        <v>0</v>
      </c>
      <c r="F1233" s="1">
        <v>0</v>
      </c>
      <c r="G1233" s="2">
        <f t="shared" si="22"/>
        <v>1797.05</v>
      </c>
      <c r="H1233" s="2">
        <f t="shared" si="23"/>
        <v>0.76999999999998181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11927.96</v>
      </c>
      <c r="E1236" s="1">
        <v>0</v>
      </c>
      <c r="F1236" s="1">
        <v>0</v>
      </c>
      <c r="G1236" s="2">
        <f t="shared" si="22"/>
        <v>6035.5477599999995</v>
      </c>
      <c r="H1236" s="2">
        <f t="shared" si="23"/>
        <v>4.0000000000873115E-2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11927.96</v>
      </c>
      <c r="E1237" s="1">
        <v>0</v>
      </c>
      <c r="F1237" s="1">
        <v>0</v>
      </c>
      <c r="G1237" s="2">
        <f t="shared" si="22"/>
        <v>6059.4036799999994</v>
      </c>
      <c r="H1237" s="2">
        <f t="shared" si="23"/>
        <v>4.0000000000873115E-2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504.35</v>
      </c>
      <c r="D1240" s="1">
        <f>BILANCA!E264</f>
        <v>830</v>
      </c>
      <c r="E1240" s="1">
        <v>0</v>
      </c>
      <c r="F1240" s="1">
        <v>0</v>
      </c>
      <c r="G1240" s="2">
        <f t="shared" si="22"/>
        <v>556.23794999999996</v>
      </c>
      <c r="H1240" s="2">
        <f t="shared" si="23"/>
        <v>0.35000000000002274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2825.34</v>
      </c>
      <c r="D1242" s="1">
        <f>BILANCA!E266</f>
        <v>2181.4299999999998</v>
      </c>
      <c r="E1242" s="1">
        <v>0</v>
      </c>
      <c r="F1242" s="1">
        <v>0</v>
      </c>
      <c r="G1242" s="2">
        <f t="shared" ref="G1242:G1479" si="24">B1242/1000*C1242+B1242/500*D1242</f>
        <v>1861.7438000000002</v>
      </c>
      <c r="H1242" s="2">
        <f t="shared" si="23"/>
        <v>0.76999999999998181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2486.7600000000002</v>
      </c>
      <c r="D1244" s="1">
        <f>BILANCA!E268</f>
        <v>5809.17</v>
      </c>
      <c r="E1244" s="1">
        <v>0</v>
      </c>
      <c r="F1244" s="1">
        <v>0</v>
      </c>
      <c r="G1244" s="2">
        <f t="shared" si="24"/>
        <v>3681.4311000000007</v>
      </c>
      <c r="H1244" s="2">
        <f t="shared" si="23"/>
        <v>0.40999999999985448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2472.04</v>
      </c>
      <c r="D1263" s="1">
        <f>BILANCA!E287</f>
        <v>5731.82</v>
      </c>
      <c r="E1263" s="1">
        <v>0</v>
      </c>
      <c r="F1263" s="1">
        <v>0</v>
      </c>
      <c r="G1263" s="2">
        <f t="shared" si="24"/>
        <v>3901.9904000000006</v>
      </c>
      <c r="H1263" s="2">
        <f t="shared" si="23"/>
        <v>0.22000000000025466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60588.9</v>
      </c>
      <c r="D1264" s="1">
        <f>BILANCA!E288</f>
        <v>71975.27</v>
      </c>
      <c r="E1264" s="1">
        <v>0</v>
      </c>
      <c r="F1264" s="1">
        <v>0</v>
      </c>
      <c r="G1264" s="2">
        <f t="shared" si="24"/>
        <v>57475.582640000008</v>
      </c>
      <c r="H1264" s="2">
        <f t="shared" si="23"/>
        <v>0.37000000000261934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1912.5</v>
      </c>
      <c r="E1265" s="1">
        <v>0</v>
      </c>
      <c r="F1265" s="1">
        <v>0</v>
      </c>
      <c r="G1265" s="2">
        <f t="shared" si="24"/>
        <v>1078.6499999999999</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7890.04</v>
      </c>
      <c r="D1266" s="1">
        <f>BILANCA!E290</f>
        <v>0</v>
      </c>
      <c r="E1266" s="1">
        <v>0</v>
      </c>
      <c r="F1266" s="1">
        <v>0</v>
      </c>
      <c r="G1266" s="2">
        <f t="shared" si="24"/>
        <v>2232.88132</v>
      </c>
      <c r="H1266" s="2">
        <f t="shared" si="23"/>
        <v>3.999999999996362E-2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2422.98</v>
      </c>
      <c r="D1278" s="1">
        <f>BILANCA!E302</f>
        <v>5407.02</v>
      </c>
      <c r="E1278" s="1">
        <v>0</v>
      </c>
      <c r="F1278" s="1">
        <v>0</v>
      </c>
      <c r="G1278" s="2">
        <f t="shared" si="24"/>
        <v>3904.9209000000001</v>
      </c>
      <c r="H1278" s="2">
        <f t="shared" si="23"/>
        <v>4.0000000000418368E-2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814628.52</v>
      </c>
      <c r="D1408" s="1">
        <f>'RAS-funkcijski'!E114</f>
        <v>881090.79</v>
      </c>
      <c r="E1408" s="1">
        <v>0</v>
      </c>
      <c r="F1408" s="1">
        <v>0</v>
      </c>
      <c r="G1408" s="2">
        <f t="shared" si="24"/>
        <v>283449.11100000003</v>
      </c>
      <c r="H1408" s="2">
        <f t="shared" si="27"/>
        <v>0.68999999994412065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781254.65</v>
      </c>
      <c r="D1409" s="1">
        <f>'RAS-funkcijski'!E115</f>
        <v>879195.56</v>
      </c>
      <c r="E1409" s="1">
        <v>0</v>
      </c>
      <c r="F1409" s="1">
        <v>0</v>
      </c>
      <c r="G1409" s="2">
        <f t="shared" si="24"/>
        <v>281900.68047000002</v>
      </c>
      <c r="H1409" s="2">
        <f t="shared" si="27"/>
        <v>0.78999999992083758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781254.65</v>
      </c>
      <c r="D1411" s="1">
        <f>'RAS-funkcijski'!E117</f>
        <v>879195.56</v>
      </c>
      <c r="E1411" s="1">
        <v>0</v>
      </c>
      <c r="F1411" s="1">
        <v>0</v>
      </c>
      <c r="G1411" s="2">
        <f t="shared" si="24"/>
        <v>286979.97201000003</v>
      </c>
      <c r="H1411" s="2">
        <f t="shared" si="27"/>
        <v>0.78999999992083758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30</v>
      </c>
      <c r="E1419" s="1">
        <v>0</v>
      </c>
      <c r="F1419" s="1">
        <v>0</v>
      </c>
      <c r="G1419" s="2">
        <f t="shared" si="24"/>
        <v>7.26</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33373.870000000003</v>
      </c>
      <c r="D1420" s="1">
        <f>'RAS-funkcijski'!E126</f>
        <v>1529.93</v>
      </c>
      <c r="E1420" s="1">
        <v>0</v>
      </c>
      <c r="F1420" s="1">
        <v>0</v>
      </c>
      <c r="G1420" s="2">
        <f t="shared" si="24"/>
        <v>4444.9150600000003</v>
      </c>
      <c r="H1420" s="2">
        <f t="shared" si="27"/>
        <v>0.19999999999731699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335.3</v>
      </c>
      <c r="E1422" s="1">
        <v>0</v>
      </c>
      <c r="F1422" s="1">
        <v>0</v>
      </c>
      <c r="G1422" s="2">
        <f t="shared" si="24"/>
        <v>83.154399999999995</v>
      </c>
      <c r="H1422" s="2">
        <f t="shared" si="27"/>
        <v>0.30000000000001137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814628.52</v>
      </c>
      <c r="D1435" s="13">
        <f>'RAS-funkcijski'!E141</f>
        <v>881090.79</v>
      </c>
      <c r="E1435" s="13">
        <v>0</v>
      </c>
      <c r="F1435" s="13">
        <v>0</v>
      </c>
      <c r="G1435" s="14">
        <f t="shared" si="24"/>
        <v>353022.98370000004</v>
      </c>
      <c r="H1435" s="14">
        <f t="shared" si="27"/>
        <v>0.68999999994412065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6530.27</v>
      </c>
      <c r="D1436" s="6">
        <f>'P-VRIO'!E5</f>
        <v>0</v>
      </c>
      <c r="E1436" s="6">
        <v>0</v>
      </c>
      <c r="F1436" s="6">
        <v>0</v>
      </c>
      <c r="G1436" s="7">
        <f t="shared" si="24"/>
        <v>6.5302700000000007</v>
      </c>
      <c r="H1436" s="7">
        <f t="shared" si="27"/>
        <v>0.27000000000043656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6530.27</v>
      </c>
      <c r="D1453" s="1">
        <f>'P-VRIO'!E22</f>
        <v>0</v>
      </c>
      <c r="E1453" s="1">
        <v>0</v>
      </c>
      <c r="F1453" s="1">
        <v>0</v>
      </c>
      <c r="G1453" s="2">
        <f t="shared" si="24"/>
        <v>117.54486</v>
      </c>
      <c r="H1453" s="2">
        <f t="shared" si="27"/>
        <v>0.27000000000043656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6530.27</v>
      </c>
      <c r="D1454" s="1">
        <f>'P-VRIO'!E23</f>
        <v>0</v>
      </c>
      <c r="E1454" s="1">
        <v>0</v>
      </c>
      <c r="F1454" s="1">
        <v>0</v>
      </c>
      <c r="G1454" s="2">
        <f t="shared" si="24"/>
        <v>124.07513</v>
      </c>
      <c r="H1454" s="2">
        <f t="shared" si="27"/>
        <v>0.27000000000043656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6530.27</v>
      </c>
      <c r="D1456" s="1">
        <f>'P-VRIO'!E25</f>
        <v>0</v>
      </c>
      <c r="E1456" s="1">
        <v>0</v>
      </c>
      <c r="F1456" s="1">
        <v>0</v>
      </c>
      <c r="G1456" s="2">
        <f t="shared" si="24"/>
        <v>137.13567</v>
      </c>
      <c r="H1456" s="2">
        <f t="shared" si="27"/>
        <v>0.27000000000043656</v>
      </c>
      <c r="I1456" s="10">
        <f t="shared" si="30"/>
        <v>37.026630900059871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70950.98</v>
      </c>
      <c r="D1480" s="6"/>
      <c r="E1480" s="6">
        <v>0</v>
      </c>
      <c r="F1480" s="6">
        <v>0</v>
      </c>
      <c r="G1480" s="7">
        <f t="shared" ref="G1480:G1580" si="34">B1480/1000*C1480</f>
        <v>70.950980000000001</v>
      </c>
      <c r="H1480" s="7">
        <f t="shared" ref="H1480:H1580" si="35">ABS(C1480-ROUND(C1480,0))</f>
        <v>2.0000000004074536E-2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897307.93</v>
      </c>
      <c r="D1481" s="1">
        <v>0</v>
      </c>
      <c r="E1481" s="1">
        <v>0</v>
      </c>
      <c r="F1481" s="1">
        <v>0</v>
      </c>
      <c r="G1481" s="2">
        <f t="shared" si="34"/>
        <v>1794.6158600000001</v>
      </c>
      <c r="H1481" s="2">
        <f t="shared" si="35"/>
        <v>6.9999999948777258E-2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1068.57</v>
      </c>
      <c r="D1482" s="1">
        <v>0</v>
      </c>
      <c r="E1482" s="1">
        <v>0</v>
      </c>
      <c r="F1482" s="1">
        <v>0</v>
      </c>
      <c r="G1482" s="2">
        <f t="shared" si="34"/>
        <v>3.2057099999999998</v>
      </c>
      <c r="H1482" s="2">
        <f t="shared" si="35"/>
        <v>0.43000000000006366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857047.59000000008</v>
      </c>
      <c r="D1483" s="1">
        <v>0</v>
      </c>
      <c r="E1483" s="1">
        <v>0</v>
      </c>
      <c r="F1483" s="1">
        <v>0</v>
      </c>
      <c r="G1483" s="2">
        <f t="shared" si="34"/>
        <v>3428.1903600000005</v>
      </c>
      <c r="H1483" s="2">
        <f t="shared" si="35"/>
        <v>0.40999999991618097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704706.06</v>
      </c>
      <c r="D1484" s="1">
        <v>0</v>
      </c>
      <c r="E1484" s="1">
        <v>0</v>
      </c>
      <c r="F1484" s="1">
        <v>0</v>
      </c>
      <c r="G1484" s="2">
        <f t="shared" si="34"/>
        <v>3523.5303000000004</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135125.60999999999</v>
      </c>
      <c r="D1485" s="1">
        <v>0</v>
      </c>
      <c r="E1485" s="1">
        <v>0</v>
      </c>
      <c r="F1485" s="1">
        <v>0</v>
      </c>
      <c r="G1485" s="2">
        <f t="shared" si="34"/>
        <v>810.75365999999997</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95.56</v>
      </c>
      <c r="D1486" s="1">
        <v>0</v>
      </c>
      <c r="E1486" s="1">
        <v>0</v>
      </c>
      <c r="F1486" s="1">
        <v>0</v>
      </c>
      <c r="G1486" s="2">
        <f t="shared" si="34"/>
        <v>0.66892000000000007</v>
      </c>
      <c r="H1486" s="2">
        <f t="shared" si="35"/>
        <v>0.43999999999999773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13730.01</v>
      </c>
      <c r="D1489" s="1">
        <v>0</v>
      </c>
      <c r="E1489" s="1">
        <v>0</v>
      </c>
      <c r="F1489" s="1">
        <v>0</v>
      </c>
      <c r="G1489" s="2">
        <f t="shared" si="34"/>
        <v>137.30010000000001</v>
      </c>
      <c r="H1489" s="2">
        <f t="shared" si="35"/>
        <v>1.0000000000218279E-2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3390.35</v>
      </c>
      <c r="D1491" s="1">
        <v>0</v>
      </c>
      <c r="E1491" s="1">
        <v>0</v>
      </c>
      <c r="F1491" s="1">
        <v>0</v>
      </c>
      <c r="G1491" s="2">
        <f t="shared" si="34"/>
        <v>40.684199999999997</v>
      </c>
      <c r="H1491" s="2">
        <f t="shared" si="35"/>
        <v>0.34999999999990905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39191.769999999997</v>
      </c>
      <c r="D1492" s="1">
        <v>0</v>
      </c>
      <c r="E1492" s="1">
        <v>0</v>
      </c>
      <c r="F1492" s="1">
        <v>0</v>
      </c>
      <c r="G1492" s="2">
        <f t="shared" si="34"/>
        <v>509.49300999999991</v>
      </c>
      <c r="H1492" s="2">
        <f t="shared" si="35"/>
        <v>0.23000000000320142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888639.32000000007</v>
      </c>
      <c r="D1499" s="1">
        <v>0</v>
      </c>
      <c r="E1499" s="1">
        <v>0</v>
      </c>
      <c r="F1499" s="1">
        <v>0</v>
      </c>
      <c r="G1499" s="2">
        <f t="shared" si="34"/>
        <v>17772.786400000001</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843470.01</v>
      </c>
      <c r="D1501" s="1">
        <v>0</v>
      </c>
      <c r="E1501" s="1">
        <v>0</v>
      </c>
      <c r="F1501" s="1">
        <v>0</v>
      </c>
      <c r="G1501" s="2">
        <f t="shared" si="34"/>
        <v>18556.340219999998</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694158.83</v>
      </c>
      <c r="D1502" s="1">
        <v>0</v>
      </c>
      <c r="E1502" s="1">
        <v>0</v>
      </c>
      <c r="F1502" s="1">
        <v>0</v>
      </c>
      <c r="G1502" s="2">
        <f t="shared" si="34"/>
        <v>15965.653089999998</v>
      </c>
      <c r="H1502" s="2">
        <f t="shared" si="35"/>
        <v>0.17000000004190952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135079.29999999999</v>
      </c>
      <c r="D1503" s="1">
        <v>0</v>
      </c>
      <c r="E1503" s="1">
        <v>0</v>
      </c>
      <c r="F1503" s="1">
        <v>0</v>
      </c>
      <c r="G1503" s="2">
        <f t="shared" si="34"/>
        <v>3241.9031999999997</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95.56</v>
      </c>
      <c r="D1504" s="1">
        <v>0</v>
      </c>
      <c r="E1504" s="1">
        <v>0</v>
      </c>
      <c r="F1504" s="1">
        <v>0</v>
      </c>
      <c r="G1504" s="2">
        <f t="shared" si="34"/>
        <v>2.3890000000000002</v>
      </c>
      <c r="H1504" s="2">
        <f t="shared" si="35"/>
        <v>0.43999999999999773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13730.01</v>
      </c>
      <c r="D1507" s="1">
        <v>0</v>
      </c>
      <c r="E1507" s="1">
        <v>0</v>
      </c>
      <c r="F1507" s="1">
        <v>0</v>
      </c>
      <c r="G1507" s="2">
        <f t="shared" si="34"/>
        <v>384.44028000000003</v>
      </c>
      <c r="H1507" s="2">
        <f t="shared" si="35"/>
        <v>1.0000000000218279E-2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406.31</v>
      </c>
      <c r="D1509" s="1">
        <v>0</v>
      </c>
      <c r="E1509" s="1">
        <v>0</v>
      </c>
      <c r="F1509" s="1">
        <v>0</v>
      </c>
      <c r="G1509" s="2">
        <f t="shared" si="34"/>
        <v>12.189299999999999</v>
      </c>
      <c r="H1509" s="2">
        <f t="shared" si="35"/>
        <v>0.31000000000000227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45169.31</v>
      </c>
      <c r="D1510" s="1">
        <v>0</v>
      </c>
      <c r="E1510" s="1">
        <v>0</v>
      </c>
      <c r="F1510" s="1">
        <v>0</v>
      </c>
      <c r="G1510" s="2">
        <f t="shared" si="34"/>
        <v>1400.2486099999999</v>
      </c>
      <c r="H1510" s="2">
        <f t="shared" si="35"/>
        <v>0.30999999999767169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79619.589999999967</v>
      </c>
      <c r="D1517" s="1">
        <v>0</v>
      </c>
      <c r="E1517" s="1">
        <v>0</v>
      </c>
      <c r="F1517" s="1">
        <v>0</v>
      </c>
      <c r="G1517" s="2">
        <f t="shared" si="34"/>
        <v>3025.5444199999988</v>
      </c>
      <c r="H1517" s="2">
        <f t="shared" si="35"/>
        <v>0.41000000003259629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2237.3000000000002</v>
      </c>
      <c r="D1518" s="1">
        <v>0</v>
      </c>
      <c r="E1518" s="1">
        <v>0</v>
      </c>
      <c r="F1518" s="1">
        <v>0</v>
      </c>
      <c r="G1518" s="2">
        <f t="shared" si="34"/>
        <v>87.254700000000014</v>
      </c>
      <c r="H1518" s="2">
        <f t="shared" si="35"/>
        <v>0.3000000000001819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324.8</v>
      </c>
      <c r="D1524" s="1">
        <v>0</v>
      </c>
      <c r="E1524" s="1">
        <v>0</v>
      </c>
      <c r="F1524" s="1">
        <v>0</v>
      </c>
      <c r="G1524" s="2">
        <f t="shared" si="34"/>
        <v>14.616</v>
      </c>
      <c r="H1524" s="2">
        <f t="shared" si="35"/>
        <v>0.19999999999998863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324.8</v>
      </c>
      <c r="D1530" s="1">
        <v>0</v>
      </c>
      <c r="E1530" s="1">
        <v>0</v>
      </c>
      <c r="F1530" s="1">
        <v>0</v>
      </c>
      <c r="G1530" s="2">
        <f t="shared" si="34"/>
        <v>16.564799999999998</v>
      </c>
      <c r="H1530" s="2">
        <f t="shared" si="35"/>
        <v>0.19999999999998863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324.8</v>
      </c>
      <c r="D1531" s="1">
        <v>0</v>
      </c>
      <c r="E1531" s="1">
        <v>0</v>
      </c>
      <c r="F1531" s="1">
        <v>0</v>
      </c>
      <c r="G1531" s="2">
        <f t="shared" si="34"/>
        <v>16.889600000000002</v>
      </c>
      <c r="H1531" s="2">
        <f t="shared" si="35"/>
        <v>0.19999999999998863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1912.5</v>
      </c>
      <c r="D1565" s="1">
        <v>0</v>
      </c>
      <c r="E1565" s="1">
        <v>0</v>
      </c>
      <c r="F1565" s="1">
        <v>0</v>
      </c>
      <c r="G1565" s="2">
        <f t="shared" si="34"/>
        <v>164.47499999999999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1912.5</v>
      </c>
      <c r="D1566" s="1">
        <v>0</v>
      </c>
      <c r="E1566" s="1">
        <v>0</v>
      </c>
      <c r="F1566" s="1">
        <v>0</v>
      </c>
      <c r="G1566" s="2">
        <f t="shared" si="34"/>
        <v>166.38749999999999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77382.289999999994</v>
      </c>
      <c r="D1576" s="1">
        <v>0</v>
      </c>
      <c r="E1576" s="1">
        <v>0</v>
      </c>
      <c r="F1576" s="1">
        <v>0</v>
      </c>
      <c r="G1576" s="2">
        <f t="shared" si="34"/>
        <v>7506.0821299999998</v>
      </c>
      <c r="H1576" s="2">
        <f t="shared" si="35"/>
        <v>0.28999999999359716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77382.289999999994</v>
      </c>
      <c r="D1578" s="1">
        <v>0</v>
      </c>
      <c r="E1578" s="1">
        <v>0</v>
      </c>
      <c r="F1578" s="1">
        <v>0</v>
      </c>
      <c r="G1578" s="2">
        <f t="shared" si="34"/>
        <v>7660.8467099999998</v>
      </c>
      <c r="H1578" s="2">
        <f t="shared" si="35"/>
        <v>0.28999999999359716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13869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807155.76</v>
      </c>
      <c r="I16" s="170">
        <f>'PR-RAS'!E6</f>
        <v>878729.08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794785.03</v>
      </c>
      <c r="I17" s="170">
        <f>'PR-RAS'!E151</f>
        <v>841899.02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40338.509999999937</v>
      </c>
      <c r="I18" s="170">
        <f>'PR-RAS'!E645</f>
        <v>38408.189999999944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790057.34000000008</v>
      </c>
      <c r="I20" s="173">
        <f>BILANCA!E7</f>
        <v>812155.55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106084.71</v>
      </c>
      <c r="I21" s="175">
        <f>BILANCA!E68</f>
        <v>112510.88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70950.98000000001</v>
      </c>
      <c r="I22" s="175">
        <f>BILANCA!E176</f>
        <v>79619.590000000011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825191.07</v>
      </c>
      <c r="I23" s="177">
        <f>BILANCA!E237</f>
        <v>845046.84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814628.52</v>
      </c>
      <c r="I27" s="175">
        <f>'RAS-funkcijski'!E114</f>
        <v>881090.79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814628.52</v>
      </c>
      <c r="I28" s="179">
        <f>'RAS-funkcijski'!E141</f>
        <v>881090.79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6530.27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6530.27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70950.98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79619.589999999967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2237.3000000000002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77382.289999999994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4" zoomScaleNormal="100" workbookViewId="0">
      <selection activeCell="E85" sqref="E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807155.76</v>
      </c>
      <c r="E6" s="51">
        <f>E7+E44+E50+E82+E106+E124+E133+E139</f>
        <v>878729.08</v>
      </c>
      <c r="F6" s="52">
        <f t="shared" ref="F6:F131" si="0">IF(D6&lt;&gt;0,IF(E6/D6&gt;=100,"&gt;&gt;100",E6/D6*100),"-")</f>
        <v>108.86734922141916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699596.25</v>
      </c>
      <c r="E50" s="51">
        <f>E51+E54+E59+E62+E65+E68+E71+E74+E77</f>
        <v>759897.22</v>
      </c>
      <c r="F50" s="52">
        <f t="shared" si="0"/>
        <v>108.61939583009486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686752.78</v>
      </c>
      <c r="E68" s="51">
        <f t="shared" si="15"/>
        <v>751023.30999999994</v>
      </c>
      <c r="F68" s="52">
        <f t="shared" si="0"/>
        <v>109.35861227966197</v>
      </c>
    </row>
    <row r="69" spans="1:6" ht="12.75" customHeight="1" x14ac:dyDescent="0.2">
      <c r="A69" s="53" t="s">
        <v>184</v>
      </c>
      <c r="B69" s="85" t="s">
        <v>185</v>
      </c>
      <c r="C69" s="50" t="s">
        <v>184</v>
      </c>
      <c r="D69" s="242">
        <v>679087.64</v>
      </c>
      <c r="E69" s="242">
        <v>744711.86</v>
      </c>
      <c r="F69" s="52">
        <f t="shared" si="0"/>
        <v>109.66358627879016</v>
      </c>
    </row>
    <row r="70" spans="1:6" ht="24" x14ac:dyDescent="0.2">
      <c r="A70" s="53" t="s">
        <v>186</v>
      </c>
      <c r="B70" s="85" t="s">
        <v>187</v>
      </c>
      <c r="C70" s="50" t="s">
        <v>186</v>
      </c>
      <c r="D70" s="242">
        <v>7665.14</v>
      </c>
      <c r="E70" s="242">
        <v>6311.45</v>
      </c>
      <c r="F70" s="52">
        <f t="shared" si="0"/>
        <v>82.339657201303567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12843.47</v>
      </c>
      <c r="E77" s="51">
        <f t="shared" si="18"/>
        <v>8873.91</v>
      </c>
      <c r="F77" s="52">
        <f t="shared" si="0"/>
        <v>69.092776329138474</v>
      </c>
    </row>
    <row r="78" spans="1:6" ht="12.75" customHeight="1" x14ac:dyDescent="0.2">
      <c r="A78" s="53">
        <v>6391</v>
      </c>
      <c r="B78" s="85" t="s">
        <v>202</v>
      </c>
      <c r="C78" s="50" t="s">
        <v>203</v>
      </c>
      <c r="D78" s="242">
        <v>100</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12743.47</v>
      </c>
      <c r="E80" s="242">
        <v>8873.91</v>
      </c>
      <c r="F80" s="52">
        <f t="shared" si="0"/>
        <v>69.634958139345088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425.63</v>
      </c>
      <c r="F82" s="52" t="str">
        <f t="shared" si="0"/>
        <v>-</v>
      </c>
    </row>
    <row r="83" spans="1:6" ht="12.75" customHeight="1" x14ac:dyDescent="0.2">
      <c r="A83" s="53">
        <v>641</v>
      </c>
      <c r="B83" s="85" t="s">
        <v>212</v>
      </c>
      <c r="C83" s="50" t="s">
        <v>213</v>
      </c>
      <c r="D83" s="51">
        <f t="shared" ref="D83:E83" si="20">SUM(D84:D90)</f>
        <v>0</v>
      </c>
      <c r="E83" s="51">
        <f t="shared" si="20"/>
        <v>425.63</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425.63</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24744.04</v>
      </c>
      <c r="E106" s="51">
        <f t="shared" si="23"/>
        <v>8783.0300000000007</v>
      </c>
      <c r="F106" s="52">
        <f t="shared" si="0"/>
        <v>35.495537511255236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24744.04</v>
      </c>
      <c r="E112" s="51">
        <f t="shared" si="25"/>
        <v>8783.0300000000007</v>
      </c>
      <c r="F112" s="52">
        <f t="shared" si="0"/>
        <v>35.495537511255236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24744.04</v>
      </c>
      <c r="E117" s="242">
        <v>8783.0300000000007</v>
      </c>
      <c r="F117" s="52">
        <f t="shared" si="0"/>
        <v>35.495537511255236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6679.27</v>
      </c>
      <c r="E124" s="51">
        <f t="shared" si="27"/>
        <v>9840.23</v>
      </c>
      <c r="F124" s="52">
        <f t="shared" si="0"/>
        <v>147.3249322156463</v>
      </c>
    </row>
    <row r="125" spans="1:6" ht="12.75" customHeight="1" x14ac:dyDescent="0.2">
      <c r="A125" s="53">
        <v>661</v>
      </c>
      <c r="B125" s="86" t="s">
        <v>296</v>
      </c>
      <c r="C125" s="50" t="s">
        <v>297</v>
      </c>
      <c r="D125" s="51">
        <f t="shared" ref="D125:E125" si="28">SUM(D126:D127)</f>
        <v>6679.27</v>
      </c>
      <c r="E125" s="51">
        <f t="shared" si="28"/>
        <v>9726.09</v>
      </c>
      <c r="F125" s="52">
        <f t="shared" si="0"/>
        <v>145.61606283321379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6679.27</v>
      </c>
      <c r="E127" s="242">
        <v>9726.09</v>
      </c>
      <c r="F127" s="52">
        <f t="shared" si="0"/>
        <v>145.61606283321379</v>
      </c>
    </row>
    <row r="128" spans="1:6" ht="24" x14ac:dyDescent="0.2">
      <c r="A128" s="53">
        <v>663</v>
      </c>
      <c r="B128" s="231" t="s">
        <v>302</v>
      </c>
      <c r="C128" s="50" t="s">
        <v>303</v>
      </c>
      <c r="D128" s="51">
        <f t="shared" ref="D128:E128" si="29">SUM(D129:D132)</f>
        <v>0</v>
      </c>
      <c r="E128" s="51">
        <f t="shared" si="29"/>
        <v>114.14</v>
      </c>
      <c r="F128" s="52" t="str">
        <f t="shared" si="0"/>
        <v>-</v>
      </c>
    </row>
    <row r="129" spans="1:6" ht="12.75" customHeight="1" x14ac:dyDescent="0.2">
      <c r="A129" s="53">
        <v>6631</v>
      </c>
      <c r="B129" s="86" t="s">
        <v>304</v>
      </c>
      <c r="C129" s="50" t="s">
        <v>305</v>
      </c>
      <c r="D129" s="242">
        <v>0</v>
      </c>
      <c r="E129" s="242">
        <v>114.14</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76136.2</v>
      </c>
      <c r="E133" s="51">
        <f t="shared" si="30"/>
        <v>99782.97</v>
      </c>
      <c r="F133" s="52">
        <f t="shared" ref="F133:F223" si="31">IF(D133&lt;&gt;0,IF(E133/D133&gt;=100,"&gt;&gt;100",E133/D133*100),"-")</f>
        <v>131.05851093172501</v>
      </c>
    </row>
    <row r="134" spans="1:6" ht="24" x14ac:dyDescent="0.2">
      <c r="A134" s="53">
        <v>671</v>
      </c>
      <c r="B134" s="232" t="s">
        <v>314</v>
      </c>
      <c r="C134" s="50" t="s">
        <v>315</v>
      </c>
      <c r="D134" s="51">
        <f t="shared" ref="D134:E134" si="32">SUM(D135:D137)</f>
        <v>76136.2</v>
      </c>
      <c r="E134" s="51">
        <f t="shared" si="32"/>
        <v>99782.97</v>
      </c>
      <c r="F134" s="52">
        <f t="shared" si="31"/>
        <v>131.05851093172501</v>
      </c>
    </row>
    <row r="135" spans="1:6" ht="12.75" customHeight="1" x14ac:dyDescent="0.2">
      <c r="A135" s="53">
        <v>6711</v>
      </c>
      <c r="B135" s="85" t="s">
        <v>316</v>
      </c>
      <c r="C135" s="50" t="s">
        <v>317</v>
      </c>
      <c r="D135" s="242">
        <v>71691.929999999993</v>
      </c>
      <c r="E135" s="242">
        <v>66105.95</v>
      </c>
      <c r="F135" s="52">
        <f t="shared" si="31"/>
        <v>92.208355947454621</v>
      </c>
    </row>
    <row r="136" spans="1:6" ht="24" x14ac:dyDescent="0.2">
      <c r="A136" s="53">
        <v>6712</v>
      </c>
      <c r="B136" s="232" t="s">
        <v>318</v>
      </c>
      <c r="C136" s="50" t="s">
        <v>319</v>
      </c>
      <c r="D136" s="242">
        <v>4444.2700000000004</v>
      </c>
      <c r="E136" s="242">
        <v>33677.019999999997</v>
      </c>
      <c r="F136" s="52">
        <f t="shared" si="31"/>
        <v>757.76269218566813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794785.03</v>
      </c>
      <c r="E151" s="51">
        <f t="shared" si="35"/>
        <v>841899.02</v>
      </c>
      <c r="F151" s="52">
        <f t="shared" si="31"/>
        <v>105.92789096694486</v>
      </c>
    </row>
    <row r="152" spans="1:6" ht="12.75" customHeight="1" x14ac:dyDescent="0.2">
      <c r="A152" s="53">
        <v>31</v>
      </c>
      <c r="B152" s="85" t="s">
        <v>349</v>
      </c>
      <c r="C152" s="50" t="s">
        <v>35</v>
      </c>
      <c r="D152" s="51">
        <f t="shared" ref="D152:E152" si="36">D153+D158+D159</f>
        <v>637035.04</v>
      </c>
      <c r="E152" s="51">
        <f t="shared" si="36"/>
        <v>691538.08</v>
      </c>
      <c r="F152" s="52">
        <f t="shared" si="31"/>
        <v>108.55573658868121</v>
      </c>
    </row>
    <row r="153" spans="1:6" ht="12.75" customHeight="1" x14ac:dyDescent="0.2">
      <c r="A153" s="53">
        <v>311</v>
      </c>
      <c r="B153" s="85" t="s">
        <v>350</v>
      </c>
      <c r="C153" s="50" t="s">
        <v>351</v>
      </c>
      <c r="D153" s="51">
        <f t="shared" ref="D153:E153" si="37">SUM(D154:D157)</f>
        <v>526082.42000000004</v>
      </c>
      <c r="E153" s="51">
        <f t="shared" si="37"/>
        <v>567523.89</v>
      </c>
      <c r="F153" s="52">
        <f t="shared" si="31"/>
        <v>107.87737214256275</v>
      </c>
    </row>
    <row r="154" spans="1:6" ht="12.75" customHeight="1" x14ac:dyDescent="0.2">
      <c r="A154" s="53">
        <v>3111</v>
      </c>
      <c r="B154" s="85" t="s">
        <v>352</v>
      </c>
      <c r="C154" s="50" t="s">
        <v>353</v>
      </c>
      <c r="D154" s="242">
        <v>526082.42000000004</v>
      </c>
      <c r="E154" s="242">
        <v>567523.89</v>
      </c>
      <c r="F154" s="52">
        <f t="shared" si="31"/>
        <v>107.87737214256275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23808.55</v>
      </c>
      <c r="E158" s="242">
        <v>30353.599999999999</v>
      </c>
      <c r="F158" s="52">
        <f t="shared" si="31"/>
        <v>127.4903343546751</v>
      </c>
    </row>
    <row r="159" spans="1:6" ht="12.75" customHeight="1" x14ac:dyDescent="0.2">
      <c r="A159" s="53">
        <v>313</v>
      </c>
      <c r="B159" s="85" t="s">
        <v>362</v>
      </c>
      <c r="C159" s="50" t="s">
        <v>363</v>
      </c>
      <c r="D159" s="51">
        <f t="shared" ref="D159:E159" si="38">SUM(D160:D162)</f>
        <v>87144.07</v>
      </c>
      <c r="E159" s="51">
        <f t="shared" si="38"/>
        <v>93660.59</v>
      </c>
      <c r="F159" s="52">
        <f t="shared" si="31"/>
        <v>107.47786969325624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87144.07</v>
      </c>
      <c r="E161" s="242">
        <v>93660.59</v>
      </c>
      <c r="F161" s="52">
        <f t="shared" si="31"/>
        <v>107.47786969325624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142416.20000000001</v>
      </c>
      <c r="E163" s="51">
        <f t="shared" si="39"/>
        <v>136200.07</v>
      </c>
      <c r="F163" s="52">
        <f t="shared" si="31"/>
        <v>95.63523672166508</v>
      </c>
    </row>
    <row r="164" spans="1:6" ht="12.75" customHeight="1" x14ac:dyDescent="0.2">
      <c r="A164" s="53">
        <v>321</v>
      </c>
      <c r="B164" s="85" t="s">
        <v>371</v>
      </c>
      <c r="C164" s="50" t="s">
        <v>372</v>
      </c>
      <c r="D164" s="51">
        <f t="shared" ref="D164:E164" si="40">SUM(D165:D168)</f>
        <v>33557.450000000004</v>
      </c>
      <c r="E164" s="51">
        <f t="shared" si="40"/>
        <v>34759.379999999997</v>
      </c>
      <c r="F164" s="52">
        <f t="shared" si="31"/>
        <v>103.58170838368228</v>
      </c>
    </row>
    <row r="165" spans="1:6" ht="12.75" customHeight="1" x14ac:dyDescent="0.2">
      <c r="A165" s="53">
        <v>3211</v>
      </c>
      <c r="B165" s="85" t="s">
        <v>373</v>
      </c>
      <c r="C165" s="50" t="s">
        <v>374</v>
      </c>
      <c r="D165" s="242">
        <v>4255.01</v>
      </c>
      <c r="E165" s="242">
        <v>3774.75</v>
      </c>
      <c r="F165" s="52">
        <f t="shared" si="31"/>
        <v>88.713070004535822</v>
      </c>
    </row>
    <row r="166" spans="1:6" ht="12.75" customHeight="1" x14ac:dyDescent="0.2">
      <c r="A166" s="53">
        <v>3212</v>
      </c>
      <c r="B166" s="85" t="s">
        <v>375</v>
      </c>
      <c r="C166" s="50" t="s">
        <v>376</v>
      </c>
      <c r="D166" s="242">
        <v>28331.57</v>
      </c>
      <c r="E166" s="242">
        <v>30188.23</v>
      </c>
      <c r="F166" s="52">
        <f t="shared" si="31"/>
        <v>106.55332549519846</v>
      </c>
    </row>
    <row r="167" spans="1:6" ht="12.75" customHeight="1" x14ac:dyDescent="0.2">
      <c r="A167" s="53">
        <v>3213</v>
      </c>
      <c r="B167" s="85" t="s">
        <v>377</v>
      </c>
      <c r="C167" s="50" t="s">
        <v>378</v>
      </c>
      <c r="D167" s="242">
        <v>970.87</v>
      </c>
      <c r="E167" s="242">
        <v>80</v>
      </c>
      <c r="F167" s="52">
        <f t="shared" si="31"/>
        <v>8.2400321361253308</v>
      </c>
    </row>
    <row r="168" spans="1:6" ht="12.75" customHeight="1" x14ac:dyDescent="0.2">
      <c r="A168" s="53">
        <v>3214</v>
      </c>
      <c r="B168" s="85" t="s">
        <v>379</v>
      </c>
      <c r="C168" s="50" t="s">
        <v>380</v>
      </c>
      <c r="D168" s="242">
        <v>0</v>
      </c>
      <c r="E168" s="242">
        <v>716.4</v>
      </c>
      <c r="F168" s="52" t="str">
        <f t="shared" si="31"/>
        <v>-</v>
      </c>
    </row>
    <row r="169" spans="1:6" ht="12.75" customHeight="1" x14ac:dyDescent="0.2">
      <c r="A169" s="53">
        <v>322</v>
      </c>
      <c r="B169" s="85" t="s">
        <v>381</v>
      </c>
      <c r="C169" s="50" t="s">
        <v>382</v>
      </c>
      <c r="D169" s="51">
        <f t="shared" ref="D169:E169" si="41">SUM(D170:D176)</f>
        <v>65568.400000000009</v>
      </c>
      <c r="E169" s="51">
        <f t="shared" si="41"/>
        <v>61769.96</v>
      </c>
      <c r="F169" s="52">
        <f t="shared" si="31"/>
        <v>94.20690454548226</v>
      </c>
    </row>
    <row r="170" spans="1:6" ht="12.75" customHeight="1" x14ac:dyDescent="0.2">
      <c r="A170" s="53">
        <v>3221</v>
      </c>
      <c r="B170" s="85" t="s">
        <v>383</v>
      </c>
      <c r="C170" s="50" t="s">
        <v>384</v>
      </c>
      <c r="D170" s="242">
        <v>13262.2</v>
      </c>
      <c r="E170" s="242">
        <v>11976.02</v>
      </c>
      <c r="F170" s="52">
        <f t="shared" si="31"/>
        <v>90.301910693550099</v>
      </c>
    </row>
    <row r="171" spans="1:6" ht="12.75" customHeight="1" x14ac:dyDescent="0.2">
      <c r="A171" s="53">
        <v>3222</v>
      </c>
      <c r="B171" s="85" t="s">
        <v>385</v>
      </c>
      <c r="C171" s="50" t="s">
        <v>386</v>
      </c>
      <c r="D171" s="242">
        <v>25701.7</v>
      </c>
      <c r="E171" s="242">
        <v>29625.599999999999</v>
      </c>
      <c r="F171" s="52">
        <f t="shared" si="31"/>
        <v>115.26708350031321</v>
      </c>
    </row>
    <row r="172" spans="1:6" ht="12.75" customHeight="1" x14ac:dyDescent="0.2">
      <c r="A172" s="53">
        <v>3223</v>
      </c>
      <c r="B172" s="85" t="s">
        <v>387</v>
      </c>
      <c r="C172" s="50" t="s">
        <v>388</v>
      </c>
      <c r="D172" s="242">
        <v>24548.48</v>
      </c>
      <c r="E172" s="242">
        <v>18313.150000000001</v>
      </c>
      <c r="F172" s="52">
        <f t="shared" si="31"/>
        <v>74.599934496962746</v>
      </c>
    </row>
    <row r="173" spans="1:6" ht="12.75" customHeight="1" x14ac:dyDescent="0.2">
      <c r="A173" s="53">
        <v>3224</v>
      </c>
      <c r="B173" s="85" t="s">
        <v>389</v>
      </c>
      <c r="C173" s="50" t="s">
        <v>390</v>
      </c>
      <c r="D173" s="242">
        <v>547.17999999999995</v>
      </c>
      <c r="E173" s="242">
        <v>1044.19</v>
      </c>
      <c r="F173" s="52">
        <f t="shared" si="31"/>
        <v>190.83117072992437</v>
      </c>
    </row>
    <row r="174" spans="1:6" ht="12.75" customHeight="1" x14ac:dyDescent="0.2">
      <c r="A174" s="53">
        <v>3225</v>
      </c>
      <c r="B174" s="85" t="s">
        <v>391</v>
      </c>
      <c r="C174" s="50" t="s">
        <v>392</v>
      </c>
      <c r="D174" s="242">
        <v>855.3</v>
      </c>
      <c r="E174" s="242">
        <v>536.12</v>
      </c>
      <c r="F174" s="52">
        <f t="shared" si="31"/>
        <v>62.682099848006558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653.54</v>
      </c>
      <c r="E176" s="242">
        <v>274.88</v>
      </c>
      <c r="F176" s="52">
        <f t="shared" si="31"/>
        <v>42.06016464179698</v>
      </c>
    </row>
    <row r="177" spans="1:6" ht="12.75" customHeight="1" x14ac:dyDescent="0.2">
      <c r="A177" s="53">
        <v>323</v>
      </c>
      <c r="B177" s="85" t="s">
        <v>397</v>
      </c>
      <c r="C177" s="50" t="s">
        <v>398</v>
      </c>
      <c r="D177" s="51">
        <f t="shared" ref="D177:E177" si="42">SUM(D178:D186)</f>
        <v>24874.690000000002</v>
      </c>
      <c r="E177" s="51">
        <f t="shared" si="42"/>
        <v>25386.78</v>
      </c>
      <c r="F177" s="52">
        <f t="shared" si="31"/>
        <v>102.05867892222977</v>
      </c>
    </row>
    <row r="178" spans="1:6" ht="12.75" customHeight="1" x14ac:dyDescent="0.2">
      <c r="A178" s="53">
        <v>3231</v>
      </c>
      <c r="B178" s="85" t="s">
        <v>399</v>
      </c>
      <c r="C178" s="50" t="s">
        <v>400</v>
      </c>
      <c r="D178" s="242">
        <v>1820.39</v>
      </c>
      <c r="E178" s="242">
        <v>1994.66</v>
      </c>
      <c r="F178" s="52">
        <f t="shared" si="31"/>
        <v>109.57322332027752</v>
      </c>
    </row>
    <row r="179" spans="1:6" ht="12.75" customHeight="1" x14ac:dyDescent="0.2">
      <c r="A179" s="53">
        <v>3232</v>
      </c>
      <c r="B179" s="85" t="s">
        <v>401</v>
      </c>
      <c r="C179" s="50" t="s">
        <v>402</v>
      </c>
      <c r="D179" s="242">
        <v>5421.97</v>
      </c>
      <c r="E179" s="242">
        <v>1804.31</v>
      </c>
      <c r="F179" s="52">
        <f t="shared" si="31"/>
        <v>33.277756977629899</v>
      </c>
    </row>
    <row r="180" spans="1:6" ht="12.75" customHeight="1" x14ac:dyDescent="0.2">
      <c r="A180" s="53">
        <v>3233</v>
      </c>
      <c r="B180" s="85" t="s">
        <v>403</v>
      </c>
      <c r="C180" s="50" t="s">
        <v>404</v>
      </c>
      <c r="D180" s="242">
        <v>165.9</v>
      </c>
      <c r="E180" s="242"/>
      <c r="F180" s="52">
        <f t="shared" si="31"/>
        <v>0</v>
      </c>
    </row>
    <row r="181" spans="1:6" ht="12.75" customHeight="1" x14ac:dyDescent="0.2">
      <c r="A181" s="53">
        <v>3234</v>
      </c>
      <c r="B181" s="85" t="s">
        <v>405</v>
      </c>
      <c r="C181" s="50" t="s">
        <v>406</v>
      </c>
      <c r="D181" s="242">
        <v>3622.75</v>
      </c>
      <c r="E181" s="242">
        <v>4110.8999999999996</v>
      </c>
      <c r="F181" s="52">
        <f t="shared" si="31"/>
        <v>113.47457042302118</v>
      </c>
    </row>
    <row r="182" spans="1:6" ht="12.75" customHeight="1" x14ac:dyDescent="0.2">
      <c r="A182" s="53">
        <v>3235</v>
      </c>
      <c r="B182" s="85" t="s">
        <v>407</v>
      </c>
      <c r="C182" s="50" t="s">
        <v>408</v>
      </c>
      <c r="D182" s="242">
        <v>69.09</v>
      </c>
      <c r="E182" s="242">
        <v>1215.9100000000001</v>
      </c>
      <c r="F182" s="52">
        <f t="shared" si="31"/>
        <v>1759.8928933275438</v>
      </c>
    </row>
    <row r="183" spans="1:6" ht="12.75" customHeight="1" x14ac:dyDescent="0.2">
      <c r="A183" s="53">
        <v>3236</v>
      </c>
      <c r="B183" s="85" t="s">
        <v>409</v>
      </c>
      <c r="C183" s="50" t="s">
        <v>410</v>
      </c>
      <c r="D183" s="242">
        <v>2702.16</v>
      </c>
      <c r="E183" s="242">
        <v>3259.79</v>
      </c>
      <c r="F183" s="52">
        <f t="shared" si="31"/>
        <v>120.63645379992303</v>
      </c>
    </row>
    <row r="184" spans="1:6" ht="12.75" customHeight="1" x14ac:dyDescent="0.2">
      <c r="A184" s="53">
        <v>3237</v>
      </c>
      <c r="B184" s="85" t="s">
        <v>411</v>
      </c>
      <c r="C184" s="50" t="s">
        <v>412</v>
      </c>
      <c r="D184" s="242">
        <v>5171.54</v>
      </c>
      <c r="E184" s="242">
        <v>9469.14</v>
      </c>
      <c r="F184" s="52">
        <f t="shared" si="31"/>
        <v>183.10097185751246</v>
      </c>
    </row>
    <row r="185" spans="1:6" ht="12.75" customHeight="1" x14ac:dyDescent="0.2">
      <c r="A185" s="53">
        <v>3238</v>
      </c>
      <c r="B185" s="85" t="s">
        <v>413</v>
      </c>
      <c r="C185" s="50" t="s">
        <v>414</v>
      </c>
      <c r="D185" s="242">
        <v>4190.5600000000004</v>
      </c>
      <c r="E185" s="242">
        <v>1669.26</v>
      </c>
      <c r="F185" s="52">
        <f t="shared" si="31"/>
        <v>39.833816960024429</v>
      </c>
    </row>
    <row r="186" spans="1:6" ht="12.75" customHeight="1" x14ac:dyDescent="0.2">
      <c r="A186" s="53">
        <v>3239</v>
      </c>
      <c r="B186" s="85" t="s">
        <v>415</v>
      </c>
      <c r="C186" s="50" t="s">
        <v>416</v>
      </c>
      <c r="D186" s="242">
        <v>1710.33</v>
      </c>
      <c r="E186" s="242">
        <v>1862.81</v>
      </c>
      <c r="F186" s="52">
        <f t="shared" si="31"/>
        <v>108.9152385796893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18415.66</v>
      </c>
      <c r="E188" s="51">
        <f t="shared" si="43"/>
        <v>14283.95</v>
      </c>
      <c r="F188" s="52">
        <f t="shared" si="31"/>
        <v>77.564149207793804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770.15</v>
      </c>
      <c r="E190" s="242">
        <v>616.07000000000005</v>
      </c>
      <c r="F190" s="52">
        <f t="shared" si="31"/>
        <v>79.993507758228915</v>
      </c>
    </row>
    <row r="191" spans="1:6" ht="12.75" customHeight="1" x14ac:dyDescent="0.2">
      <c r="A191" s="53">
        <v>3293</v>
      </c>
      <c r="B191" s="85" t="s">
        <v>425</v>
      </c>
      <c r="C191" s="50" t="s">
        <v>426</v>
      </c>
      <c r="D191" s="242">
        <v>1907.93</v>
      </c>
      <c r="E191" s="242">
        <v>2232.86</v>
      </c>
      <c r="F191" s="52">
        <f t="shared" si="31"/>
        <v>117.03049902250082</v>
      </c>
    </row>
    <row r="192" spans="1:6" ht="12.75" customHeight="1" x14ac:dyDescent="0.2">
      <c r="A192" s="53">
        <v>3294</v>
      </c>
      <c r="B192" s="85" t="s">
        <v>427</v>
      </c>
      <c r="C192" s="50" t="s">
        <v>428</v>
      </c>
      <c r="D192" s="242">
        <v>159.27000000000001</v>
      </c>
      <c r="E192" s="242">
        <v>176.36</v>
      </c>
      <c r="F192" s="52">
        <f t="shared" si="31"/>
        <v>110.73020656746407</v>
      </c>
    </row>
    <row r="193" spans="1:6" ht="12.75" customHeight="1" x14ac:dyDescent="0.2">
      <c r="A193" s="53">
        <v>3295</v>
      </c>
      <c r="B193" s="85" t="s">
        <v>429</v>
      </c>
      <c r="C193" s="50" t="s">
        <v>430</v>
      </c>
      <c r="D193" s="242">
        <v>1368.7</v>
      </c>
      <c r="E193" s="242">
        <v>2050.92</v>
      </c>
      <c r="F193" s="52">
        <f t="shared" si="31"/>
        <v>149.84437787681742</v>
      </c>
    </row>
    <row r="194" spans="1:6" ht="12.75" customHeight="1" x14ac:dyDescent="0.2">
      <c r="A194" s="53" t="s">
        <v>431</v>
      </c>
      <c r="B194" s="85" t="s">
        <v>432</v>
      </c>
      <c r="C194" s="50" t="s">
        <v>431</v>
      </c>
      <c r="D194" s="242">
        <v>2609.5</v>
      </c>
      <c r="E194" s="242"/>
      <c r="F194" s="52">
        <f t="shared" si="31"/>
        <v>0</v>
      </c>
    </row>
    <row r="195" spans="1:6" ht="12.75" customHeight="1" x14ac:dyDescent="0.2">
      <c r="A195" s="53">
        <v>3299</v>
      </c>
      <c r="B195" s="85" t="s">
        <v>433</v>
      </c>
      <c r="C195" s="50" t="s">
        <v>434</v>
      </c>
      <c r="D195" s="242">
        <v>11600.11</v>
      </c>
      <c r="E195" s="242">
        <v>9207.74</v>
      </c>
      <c r="F195" s="52">
        <f t="shared" si="31"/>
        <v>79.376316259069952</v>
      </c>
    </row>
    <row r="196" spans="1:6" ht="12.75" customHeight="1" x14ac:dyDescent="0.2">
      <c r="A196" s="53">
        <v>34</v>
      </c>
      <c r="B196" s="232" t="s">
        <v>435</v>
      </c>
      <c r="C196" s="50" t="s">
        <v>436</v>
      </c>
      <c r="D196" s="51">
        <f t="shared" ref="D196:E196" si="44">D197+D202+D210</f>
        <v>190.48000000000002</v>
      </c>
      <c r="E196" s="51">
        <f t="shared" si="44"/>
        <v>95.56</v>
      </c>
      <c r="F196" s="52">
        <f t="shared" si="31"/>
        <v>50.167996640067194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190.48000000000002</v>
      </c>
      <c r="E210" s="51">
        <f t="shared" si="47"/>
        <v>95.56</v>
      </c>
      <c r="F210" s="52">
        <f t="shared" si="31"/>
        <v>50.167996640067194</v>
      </c>
    </row>
    <row r="211" spans="1:6" ht="12.75" customHeight="1" x14ac:dyDescent="0.2">
      <c r="A211" s="53">
        <v>3431</v>
      </c>
      <c r="B211" s="232" t="s">
        <v>465</v>
      </c>
      <c r="C211" s="50" t="s">
        <v>466</v>
      </c>
      <c r="D211" s="242">
        <v>189.18</v>
      </c>
      <c r="E211" s="242">
        <v>95.56</v>
      </c>
      <c r="F211" s="52">
        <f t="shared" si="31"/>
        <v>50.512739190189237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15143.31</v>
      </c>
      <c r="E252" s="51">
        <f t="shared" si="63"/>
        <v>13730.01</v>
      </c>
      <c r="F252" s="52">
        <f t="shared" ref="F252:F258" si="64">IF(D252&lt;&gt;0,IF(E252/D252&gt;=100,"&gt;&gt;100",E252/D252*100),"-")</f>
        <v>90.667165897019871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15143.31</v>
      </c>
      <c r="E259" s="51">
        <f t="shared" si="66"/>
        <v>13730.01</v>
      </c>
      <c r="F259" s="52">
        <f t="shared" ref="F259:F262" si="67">IF(D259&lt;&gt;0,IF(E259/D259&gt;=100,"&gt;&gt;100",E259/D259*100),"-")</f>
        <v>90.667165897019871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15143.31</v>
      </c>
      <c r="E261" s="242">
        <v>13730.01</v>
      </c>
      <c r="F261" s="52">
        <f t="shared" si="67"/>
        <v>90.667165897019871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335.3</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335.3</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335.3</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794785.03</v>
      </c>
      <c r="E289" s="51">
        <f t="shared" si="79"/>
        <v>841899.02</v>
      </c>
      <c r="F289" s="52">
        <f t="shared" si="76"/>
        <v>105.92789096694486</v>
      </c>
    </row>
    <row r="290" spans="1:6" ht="12.75" customHeight="1" x14ac:dyDescent="0.2">
      <c r="A290" s="53" t="s">
        <v>608</v>
      </c>
      <c r="B290" s="85" t="s">
        <v>619</v>
      </c>
      <c r="C290" s="50" t="s">
        <v>620</v>
      </c>
      <c r="D290" s="51">
        <f>IF(D6&gt;=D289,D6-D289,0)</f>
        <v>12370.729999999981</v>
      </c>
      <c r="E290" s="51">
        <f>IF(E6&gt;=E289,E6-E289,0)</f>
        <v>36830.059999999939</v>
      </c>
      <c r="F290" s="52">
        <f t="shared" si="76"/>
        <v>297.71937468524487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41503.43</v>
      </c>
      <c r="E292" s="242">
        <v>38044.43</v>
      </c>
      <c r="F292" s="52">
        <f t="shared" si="76"/>
        <v>91.665749071823697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504.35</v>
      </c>
      <c r="E294" s="242">
        <v>829.99</v>
      </c>
      <c r="F294" s="52">
        <f t="shared" si="76"/>
        <v>164.56627342123525</v>
      </c>
    </row>
    <row r="295" spans="1:6" ht="24" x14ac:dyDescent="0.2">
      <c r="A295" s="53">
        <v>9661</v>
      </c>
      <c r="B295" s="85" t="s">
        <v>629</v>
      </c>
      <c r="C295" s="50" t="s">
        <v>630</v>
      </c>
      <c r="D295" s="242">
        <v>504.35</v>
      </c>
      <c r="E295" s="242">
        <v>829.99</v>
      </c>
      <c r="F295" s="52">
        <f t="shared" si="76"/>
        <v>164.56627342123525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727.32</v>
      </c>
      <c r="E298" s="51">
        <f t="shared" si="80"/>
        <v>502.4</v>
      </c>
      <c r="F298" s="52">
        <f t="shared" ref="F298:F418" si="81">IF(D298&lt;&gt;0,IF(E298/D298&gt;=100,"&gt;&gt;100",E298/D298*100),"-")</f>
        <v>69.075510091844023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727.32</v>
      </c>
      <c r="E311" s="51">
        <f t="shared" si="85"/>
        <v>502.4</v>
      </c>
      <c r="F311" s="52">
        <f t="shared" si="81"/>
        <v>69.075510091844023</v>
      </c>
    </row>
    <row r="312" spans="1:6" ht="12.75" customHeight="1" x14ac:dyDescent="0.2">
      <c r="A312" s="53">
        <v>721</v>
      </c>
      <c r="B312" s="85" t="s">
        <v>662</v>
      </c>
      <c r="C312" s="50" t="s">
        <v>663</v>
      </c>
      <c r="D312" s="51">
        <f t="shared" ref="D312:E312" si="86">SUM(D313:D316)</f>
        <v>727.32</v>
      </c>
      <c r="E312" s="51">
        <f t="shared" si="86"/>
        <v>502.4</v>
      </c>
      <c r="F312" s="52">
        <f t="shared" si="81"/>
        <v>69.075510091844023</v>
      </c>
    </row>
    <row r="313" spans="1:6" ht="12.75" customHeight="1" x14ac:dyDescent="0.2">
      <c r="A313" s="53">
        <v>7211</v>
      </c>
      <c r="B313" s="85" t="s">
        <v>664</v>
      </c>
      <c r="C313" s="50" t="s">
        <v>665</v>
      </c>
      <c r="D313" s="242">
        <v>727.32</v>
      </c>
      <c r="E313" s="242">
        <v>502.4</v>
      </c>
      <c r="F313" s="52">
        <f t="shared" si="81"/>
        <v>69.075510091844023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19843.490000000002</v>
      </c>
      <c r="E350" s="51">
        <f t="shared" si="95"/>
        <v>39191.770000000004</v>
      </c>
      <c r="F350" s="52">
        <f t="shared" si="81"/>
        <v>197.50442084532509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10974.170000000002</v>
      </c>
      <c r="E363" s="51">
        <f t="shared" si="99"/>
        <v>8452.8100000000013</v>
      </c>
      <c r="F363" s="52">
        <f t="shared" si="81"/>
        <v>77.024595026320895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9990.9700000000012</v>
      </c>
      <c r="E369" s="51">
        <f t="shared" si="101"/>
        <v>7808.8200000000006</v>
      </c>
      <c r="F369" s="52">
        <f t="shared" si="81"/>
        <v>78.158777375970502</v>
      </c>
    </row>
    <row r="370" spans="1:6" ht="12.75" customHeight="1" x14ac:dyDescent="0.2">
      <c r="A370" s="53">
        <v>4221</v>
      </c>
      <c r="B370" s="85" t="s">
        <v>674</v>
      </c>
      <c r="C370" s="50" t="s">
        <v>766</v>
      </c>
      <c r="D370" s="242">
        <v>2001.02</v>
      </c>
      <c r="E370" s="242">
        <v>2526.09</v>
      </c>
      <c r="F370" s="52">
        <f t="shared" si="81"/>
        <v>126.24011754005457</v>
      </c>
    </row>
    <row r="371" spans="1:6" ht="12.75" customHeight="1" x14ac:dyDescent="0.2">
      <c r="A371" s="53">
        <v>4222</v>
      </c>
      <c r="B371" s="85" t="s">
        <v>767</v>
      </c>
      <c r="C371" s="50" t="s">
        <v>768</v>
      </c>
      <c r="D371" s="242">
        <v>796.34</v>
      </c>
      <c r="E371" s="242">
        <v>1085.8800000000001</v>
      </c>
      <c r="F371" s="52">
        <f t="shared" si="81"/>
        <v>136.35884170078108</v>
      </c>
    </row>
    <row r="372" spans="1:6" ht="12.75" customHeight="1" x14ac:dyDescent="0.2">
      <c r="A372" s="53">
        <v>4223</v>
      </c>
      <c r="B372" s="85" t="s">
        <v>678</v>
      </c>
      <c r="C372" s="50" t="s">
        <v>769</v>
      </c>
      <c r="D372" s="242">
        <v>663.61</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637.71</v>
      </c>
      <c r="E375" s="242">
        <v>805.89</v>
      </c>
      <c r="F375" s="52">
        <f t="shared" si="81"/>
        <v>126.37248906242648</v>
      </c>
    </row>
    <row r="376" spans="1:6" ht="12.75" customHeight="1" x14ac:dyDescent="0.2">
      <c r="A376" s="53">
        <v>4227</v>
      </c>
      <c r="B376" s="232" t="s">
        <v>686</v>
      </c>
      <c r="C376" s="50" t="s">
        <v>773</v>
      </c>
      <c r="D376" s="242">
        <v>5892.29</v>
      </c>
      <c r="E376" s="242">
        <v>3390.96</v>
      </c>
      <c r="F376" s="52">
        <f t="shared" si="81"/>
        <v>57.549102301482101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983.2</v>
      </c>
      <c r="E383" s="51">
        <f t="shared" si="103"/>
        <v>643.99</v>
      </c>
      <c r="F383" s="52">
        <f t="shared" si="81"/>
        <v>65.499389747762407</v>
      </c>
    </row>
    <row r="384" spans="1:6" ht="12.75" customHeight="1" x14ac:dyDescent="0.2">
      <c r="A384" s="53">
        <v>4241</v>
      </c>
      <c r="B384" s="85" t="s">
        <v>783</v>
      </c>
      <c r="C384" s="50" t="s">
        <v>784</v>
      </c>
      <c r="D384" s="242">
        <v>983.2</v>
      </c>
      <c r="E384" s="242">
        <v>643.99</v>
      </c>
      <c r="F384" s="52">
        <f t="shared" si="81"/>
        <v>65.499389747762407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8869.32</v>
      </c>
      <c r="E402" s="51">
        <f t="shared" si="109"/>
        <v>30738.959999999999</v>
      </c>
      <c r="F402" s="52">
        <f t="shared" si="81"/>
        <v>346.57628769736573</v>
      </c>
    </row>
    <row r="403" spans="1:6" ht="12.75" customHeight="1" x14ac:dyDescent="0.2">
      <c r="A403" s="53">
        <v>451</v>
      </c>
      <c r="B403" s="85" t="s">
        <v>811</v>
      </c>
      <c r="C403" s="50" t="s">
        <v>812</v>
      </c>
      <c r="D403" s="242">
        <v>8869.32</v>
      </c>
      <c r="E403" s="242">
        <v>30738.959999999999</v>
      </c>
      <c r="F403" s="52">
        <f t="shared" si="81"/>
        <v>346.57628769736573</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19116.170000000002</v>
      </c>
      <c r="E408" s="51">
        <f t="shared" si="111"/>
        <v>38689.370000000003</v>
      </c>
      <c r="F408" s="52">
        <f t="shared" si="81"/>
        <v>202.39080317867021</v>
      </c>
    </row>
    <row r="409" spans="1:6" ht="12.75" customHeight="1" x14ac:dyDescent="0.2">
      <c r="A409" s="53">
        <v>92212</v>
      </c>
      <c r="B409" s="85" t="s">
        <v>823</v>
      </c>
      <c r="C409" s="50" t="s">
        <v>824</v>
      </c>
      <c r="D409" s="242">
        <v>5580.52</v>
      </c>
      <c r="E409" s="242">
        <v>2223.0700000000002</v>
      </c>
      <c r="F409" s="52">
        <f t="shared" si="81"/>
        <v>39.836251818826916</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2825.34</v>
      </c>
      <c r="E411" s="242">
        <v>2181.4299999999998</v>
      </c>
      <c r="F411" s="52">
        <f t="shared" si="81"/>
        <v>77.209468594930158</v>
      </c>
    </row>
    <row r="412" spans="1:6" ht="12.75" customHeight="1" x14ac:dyDescent="0.2">
      <c r="A412" s="53" t="s">
        <v>608</v>
      </c>
      <c r="B412" s="85" t="s">
        <v>829</v>
      </c>
      <c r="C412" s="50" t="s">
        <v>830</v>
      </c>
      <c r="D412" s="51">
        <f>D6+D298</f>
        <v>807883.08</v>
      </c>
      <c r="E412" s="51">
        <f>E6+E298</f>
        <v>879231.48</v>
      </c>
      <c r="F412" s="52">
        <f t="shared" si="81"/>
        <v>108.83152547272064</v>
      </c>
    </row>
    <row r="413" spans="1:6" ht="12.75" customHeight="1" x14ac:dyDescent="0.2">
      <c r="A413" s="53" t="s">
        <v>608</v>
      </c>
      <c r="B413" s="85" t="s">
        <v>831</v>
      </c>
      <c r="C413" s="50" t="s">
        <v>832</v>
      </c>
      <c r="D413" s="51">
        <f t="shared" ref="D413:E413" si="112">D289+D350</f>
        <v>814628.52</v>
      </c>
      <c r="E413" s="51">
        <f t="shared" si="112"/>
        <v>881090.79</v>
      </c>
      <c r="F413" s="52">
        <f t="shared" si="81"/>
        <v>108.15859847381724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6745.4400000000605</v>
      </c>
      <c r="E415" s="51">
        <f t="shared" si="114"/>
        <v>1859.3100000000559</v>
      </c>
      <c r="F415" s="52">
        <f t="shared" si="81"/>
        <v>27.563954315805034</v>
      </c>
    </row>
    <row r="416" spans="1:6" ht="12.75" customHeight="1" x14ac:dyDescent="0.2">
      <c r="A416" s="60" t="s">
        <v>837</v>
      </c>
      <c r="B416" s="232" t="s">
        <v>838</v>
      </c>
      <c r="C416" s="61" t="s">
        <v>839</v>
      </c>
      <c r="D416" s="51">
        <f t="shared" ref="D416:E416" si="115">IF(D292-D293+D409-D410&gt;=0,D292-D293+D409-D410,0)</f>
        <v>47083.95</v>
      </c>
      <c r="E416" s="51">
        <f t="shared" si="115"/>
        <v>40267.5</v>
      </c>
      <c r="F416" s="52">
        <f t="shared" si="81"/>
        <v>85.522773684026092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3329.69</v>
      </c>
      <c r="E418" s="62">
        <f t="shared" si="117"/>
        <v>3011.42</v>
      </c>
      <c r="F418" s="57">
        <f t="shared" si="81"/>
        <v>90.441452507590796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807883.08</v>
      </c>
      <c r="E639" s="51">
        <f t="shared" si="180"/>
        <v>879231.48</v>
      </c>
      <c r="F639" s="52">
        <f t="shared" si="119"/>
        <v>108.83152547272064</v>
      </c>
    </row>
    <row r="640" spans="1:6" ht="12.75" customHeight="1" x14ac:dyDescent="0.2">
      <c r="A640" s="53" t="s">
        <v>608</v>
      </c>
      <c r="B640" s="85" t="s">
        <v>1277</v>
      </c>
      <c r="C640" s="50" t="s">
        <v>1278</v>
      </c>
      <c r="D640" s="51">
        <f t="shared" ref="D640:E640" si="181">D413+D528</f>
        <v>814628.52</v>
      </c>
      <c r="E640" s="51">
        <f t="shared" si="181"/>
        <v>881090.79</v>
      </c>
      <c r="F640" s="52">
        <f t="shared" si="119"/>
        <v>108.15859847381724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6745.4400000000605</v>
      </c>
      <c r="E642" s="51">
        <f t="shared" si="183"/>
        <v>1859.3100000000559</v>
      </c>
      <c r="F642" s="52">
        <f t="shared" si="119"/>
        <v>27.563954315805034</v>
      </c>
    </row>
    <row r="643" spans="1:6" ht="24" x14ac:dyDescent="0.2">
      <c r="A643" s="60" t="s">
        <v>1283</v>
      </c>
      <c r="B643" s="85" t="s">
        <v>1284</v>
      </c>
      <c r="C643" s="61" t="s">
        <v>1283</v>
      </c>
      <c r="D643" s="51">
        <f t="shared" ref="D643:E643" si="184">IF(D416-D417+D637-D638&gt;=0,D416-D417+D637-D638,0)</f>
        <v>47083.95</v>
      </c>
      <c r="E643" s="51">
        <f t="shared" si="184"/>
        <v>40267.5</v>
      </c>
      <c r="F643" s="52">
        <f t="shared" si="119"/>
        <v>85.522773684026092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40338.509999999937</v>
      </c>
      <c r="E645" s="51">
        <f t="shared" si="186"/>
        <v>38408.189999999944</v>
      </c>
      <c r="F645" s="52">
        <f t="shared" si="119"/>
        <v>95.214696824448907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54253.279999999999</v>
      </c>
      <c r="E647" s="243">
        <v>64015.42</v>
      </c>
      <c r="F647" s="57">
        <f t="shared" si="119"/>
        <v>117.99364020018697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54896.6</v>
      </c>
      <c r="E649" s="242">
        <v>46014.98</v>
      </c>
      <c r="F649" s="52">
        <f t="shared" ref="F649:F724" si="188">IF(D649&lt;&gt;0,IF(E649/D649&gt;=100,"&gt;&gt;100",E649/D649*100),"-")</f>
        <v>83.821183825592115</v>
      </c>
    </row>
    <row r="650" spans="1:6" ht="12.75" customHeight="1" x14ac:dyDescent="0.2">
      <c r="A650" s="53" t="s">
        <v>1296</v>
      </c>
      <c r="B650" s="85" t="s">
        <v>1297</v>
      </c>
      <c r="C650" s="50" t="s">
        <v>1296</v>
      </c>
      <c r="D650" s="242">
        <v>184240.4</v>
      </c>
      <c r="E650" s="242">
        <v>184293.59</v>
      </c>
      <c r="F650" s="52">
        <f t="shared" si="188"/>
        <v>100.02886988955734</v>
      </c>
    </row>
    <row r="651" spans="1:6" ht="12.75" customHeight="1" x14ac:dyDescent="0.2">
      <c r="A651" s="53" t="s">
        <v>1298</v>
      </c>
      <c r="B651" s="85" t="s">
        <v>1299</v>
      </c>
      <c r="C651" s="50" t="s">
        <v>1298</v>
      </c>
      <c r="D651" s="242">
        <v>193122.02</v>
      </c>
      <c r="E651" s="242">
        <v>190633.71</v>
      </c>
      <c r="F651" s="52">
        <f t="shared" si="188"/>
        <v>98.711534810996696</v>
      </c>
    </row>
    <row r="652" spans="1:6" ht="24" x14ac:dyDescent="0.2">
      <c r="A652" s="53">
        <v>11</v>
      </c>
      <c r="B652" s="85" t="s">
        <v>1300</v>
      </c>
      <c r="C652" s="50" t="s">
        <v>1301</v>
      </c>
      <c r="D652" s="51">
        <f t="shared" ref="D652:E652" si="189">+D649+D650-D651</f>
        <v>46014.98000000001</v>
      </c>
      <c r="E652" s="51">
        <f t="shared" si="189"/>
        <v>39674.860000000015</v>
      </c>
      <c r="F652" s="52">
        <f t="shared" si="188"/>
        <v>86.221617395030933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41</v>
      </c>
      <c r="F654" s="52">
        <f t="shared" si="188"/>
        <v>105.12820512820514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30</v>
      </c>
      <c r="E656" s="262">
        <v>24</v>
      </c>
      <c r="F656" s="52">
        <f t="shared" si="188"/>
        <v>80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663989.81000000006</v>
      </c>
      <c r="E675" s="242">
        <v>731298.63</v>
      </c>
      <c r="F675" s="52">
        <f t="shared" si="188"/>
        <v>110.13702604863769</v>
      </c>
    </row>
    <row r="676" spans="1:6" ht="24" x14ac:dyDescent="0.2">
      <c r="A676" s="53">
        <v>63613</v>
      </c>
      <c r="B676" s="232" t="s">
        <v>1349</v>
      </c>
      <c r="C676" s="50" t="s">
        <v>1350</v>
      </c>
      <c r="D676" s="242">
        <v>15097.83</v>
      </c>
      <c r="E676" s="242">
        <v>13413.23</v>
      </c>
      <c r="F676" s="52">
        <f t="shared" si="188"/>
        <v>88.842105123716451</v>
      </c>
    </row>
    <row r="677" spans="1:6" ht="24" x14ac:dyDescent="0.2">
      <c r="A677" s="53">
        <v>63622</v>
      </c>
      <c r="B677" s="232" t="s">
        <v>1351</v>
      </c>
      <c r="C677" s="50" t="s">
        <v>1352</v>
      </c>
      <c r="D677" s="242">
        <v>7665.14</v>
      </c>
      <c r="E677" s="242">
        <v>6311.45</v>
      </c>
      <c r="F677" s="52">
        <f t="shared" si="188"/>
        <v>82.339657201303567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24744.04</v>
      </c>
      <c r="E710" s="242">
        <v>8783.0300000000007</v>
      </c>
      <c r="F710" s="52">
        <f t="shared" si="188"/>
        <v>35.495537511255236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1061.78</v>
      </c>
      <c r="E716" s="242">
        <v>1327.24</v>
      </c>
      <c r="F716" s="52">
        <f t="shared" si="188"/>
        <v>125.00141272203282</v>
      </c>
    </row>
    <row r="717" spans="1:6" ht="12.75" customHeight="1" x14ac:dyDescent="0.2">
      <c r="A717" s="53">
        <v>31215</v>
      </c>
      <c r="B717" s="85" t="s">
        <v>1413</v>
      </c>
      <c r="C717" s="50" t="s">
        <v>1414</v>
      </c>
      <c r="D717" s="242">
        <v>1488.52</v>
      </c>
      <c r="E717" s="242">
        <v>2012.49</v>
      </c>
      <c r="F717" s="52">
        <f t="shared" si="188"/>
        <v>135.20073630183001</v>
      </c>
    </row>
    <row r="718" spans="1:6" ht="12.75" customHeight="1" x14ac:dyDescent="0.2">
      <c r="A718" s="53">
        <v>32121</v>
      </c>
      <c r="B718" s="85" t="s">
        <v>1415</v>
      </c>
      <c r="C718" s="50" t="s">
        <v>1416</v>
      </c>
      <c r="D718" s="242">
        <v>28331.57</v>
      </c>
      <c r="E718" s="242">
        <v>30188.23</v>
      </c>
      <c r="F718" s="52">
        <f t="shared" si="188"/>
        <v>106.55332549519846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1619.22</v>
      </c>
      <c r="E720" s="242">
        <v>2554.2600000000002</v>
      </c>
      <c r="F720" s="52">
        <f t="shared" si="188"/>
        <v>157.74632230333125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1167.96</v>
      </c>
      <c r="E722" s="242">
        <v>1167.76</v>
      </c>
      <c r="F722" s="52">
        <f t="shared" si="188"/>
        <v>99.98287612589472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15143.31</v>
      </c>
      <c r="E828" s="242">
        <v>13730.01</v>
      </c>
      <c r="F828" s="52">
        <f t="shared" si="190"/>
        <v>90.667165897019871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0"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896142.05</v>
      </c>
      <c r="E6" s="229">
        <f t="shared" si="0"/>
        <v>924666.43</v>
      </c>
      <c r="F6" s="230">
        <f t="shared" ref="F6:F260" si="1">IF(D6&gt;0,IF(E6/D6&gt;=100,"&gt;&gt;100",E6/D6*100),"-")</f>
        <v>103.18301992412921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790057.34000000008</v>
      </c>
      <c r="E7" s="104">
        <f t="shared" si="2"/>
        <v>812155.55</v>
      </c>
      <c r="F7" s="93">
        <f t="shared" si="1"/>
        <v>102.79703875670594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700805.90000000014</v>
      </c>
      <c r="E12" s="104">
        <f t="shared" si="3"/>
        <v>722904.1100000001</v>
      </c>
      <c r="F12" s="93">
        <f t="shared" si="1"/>
        <v>103.15325684329997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637008.70000000007</v>
      </c>
      <c r="E13" s="104">
        <f t="shared" si="4"/>
        <v>654959.74</v>
      </c>
      <c r="F13" s="93">
        <f t="shared" si="1"/>
        <v>102.81802116674386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140649.54999999999</v>
      </c>
      <c r="E14" s="247">
        <v>140649.54999999999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799003.77</v>
      </c>
      <c r="E15" s="247">
        <v>829742.73</v>
      </c>
      <c r="F15" s="93">
        <f t="shared" si="1"/>
        <v>103.84716082128122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302644.62</v>
      </c>
      <c r="E18" s="247">
        <v>315432.53999999998</v>
      </c>
      <c r="F18" s="93">
        <f t="shared" si="1"/>
        <v>104.22539148391272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19985.14999999998</v>
      </c>
      <c r="E19" s="104">
        <f t="shared" si="5"/>
        <v>23359.330000000016</v>
      </c>
      <c r="F19" s="93">
        <f t="shared" si="1"/>
        <v>116.88343595119397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117833.65</v>
      </c>
      <c r="E20" s="247">
        <v>141872.25</v>
      </c>
      <c r="F20" s="93">
        <f t="shared" si="1"/>
        <v>120.40045436935884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2863.49</v>
      </c>
      <c r="E21" s="247">
        <v>3949.38</v>
      </c>
      <c r="F21" s="93">
        <f t="shared" si="1"/>
        <v>137.92190648474417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2764.75</v>
      </c>
      <c r="E22" s="247">
        <v>2764.75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5646.16</v>
      </c>
      <c r="E24" s="247">
        <v>5646.16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3000.57</v>
      </c>
      <c r="E25" s="247">
        <v>3806.45</v>
      </c>
      <c r="F25" s="93">
        <f t="shared" si="1"/>
        <v>126.85756372955804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5892.3</v>
      </c>
      <c r="E26" s="247">
        <v>9283.25</v>
      </c>
      <c r="F26" s="93">
        <f t="shared" si="1"/>
        <v>157.54883492015003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118015.77</v>
      </c>
      <c r="E28" s="247">
        <v>143962.91</v>
      </c>
      <c r="F28" s="93">
        <f t="shared" si="1"/>
        <v>121.98616337460663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43812.05</v>
      </c>
      <c r="E35" s="104">
        <f t="shared" si="7"/>
        <v>44585.04</v>
      </c>
      <c r="F35" s="93">
        <f t="shared" si="1"/>
        <v>101.76433195890171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43812.05</v>
      </c>
      <c r="E36" s="247">
        <v>44585.04</v>
      </c>
      <c r="F36" s="93">
        <f t="shared" si="1"/>
        <v>101.76433195890171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26070.77</v>
      </c>
      <c r="E54" s="247">
        <v>26606.9</v>
      </c>
      <c r="F54" s="93">
        <f t="shared" si="1"/>
        <v>102.05644098735864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26070.77</v>
      </c>
      <c r="E55" s="247">
        <v>26606.9</v>
      </c>
      <c r="F55" s="93">
        <f t="shared" si="1"/>
        <v>102.05644098735864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89251.44</v>
      </c>
      <c r="E56" s="104">
        <f t="shared" si="11"/>
        <v>89251.44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89251.44</v>
      </c>
      <c r="E57" s="247">
        <v>89251.44</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106084.71</v>
      </c>
      <c r="E68" s="104">
        <f t="shared" si="13"/>
        <v>112510.88</v>
      </c>
      <c r="F68" s="93">
        <f t="shared" si="1"/>
        <v>106.05758360464952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46014.98</v>
      </c>
      <c r="E69" s="104">
        <f t="shared" si="14"/>
        <v>39674.86</v>
      </c>
      <c r="F69" s="93">
        <f t="shared" si="1"/>
        <v>86.221617395030918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46014.98</v>
      </c>
      <c r="E70" s="104">
        <f t="shared" si="15"/>
        <v>39674.86</v>
      </c>
      <c r="F70" s="93">
        <f t="shared" si="1"/>
        <v>86.221617395030918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46014.98</v>
      </c>
      <c r="E72" s="247">
        <v>39674.86</v>
      </c>
      <c r="F72" s="93">
        <f t="shared" si="1"/>
        <v>86.221617395030918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2486.7600000000002</v>
      </c>
      <c r="E78" s="104">
        <f>E79+SUM(E82:E84)-E85+E86</f>
        <v>5809.17</v>
      </c>
      <c r="F78" s="93">
        <f t="shared" si="1"/>
        <v>233.60396660715145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2486.7600000000002</v>
      </c>
      <c r="E86" s="247">
        <v>5809.17</v>
      </c>
      <c r="F86" s="93">
        <f t="shared" si="1"/>
        <v>233.60396660715145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504.35</v>
      </c>
      <c r="E146" s="104">
        <f t="shared" si="26"/>
        <v>830</v>
      </c>
      <c r="F146" s="93">
        <f t="shared" si="1"/>
        <v>164.5682561713096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504.35</v>
      </c>
      <c r="E160" s="247">
        <v>830</v>
      </c>
      <c r="F160" s="93">
        <f t="shared" si="1"/>
        <v>164.5682561713096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2825.34</v>
      </c>
      <c r="E164" s="104">
        <f t="shared" si="28"/>
        <v>2181.4299999999998</v>
      </c>
      <c r="F164" s="93">
        <f t="shared" si="1"/>
        <v>77.209468594930158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2825.34</v>
      </c>
      <c r="E166" s="247">
        <v>2181.4299999999998</v>
      </c>
      <c r="F166" s="93">
        <f t="shared" si="1"/>
        <v>77.209468594930158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54253.279999999999</v>
      </c>
      <c r="E170" s="104">
        <f t="shared" si="29"/>
        <v>64015.42</v>
      </c>
      <c r="F170" s="93">
        <f t="shared" si="1"/>
        <v>117.99364020018697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54253.279999999999</v>
      </c>
      <c r="E173" s="247">
        <v>64015.42</v>
      </c>
      <c r="F173" s="93">
        <f t="shared" si="1"/>
        <v>117.99364020018697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896142.04999999993</v>
      </c>
      <c r="E175" s="104">
        <f t="shared" si="30"/>
        <v>924666.42999999993</v>
      </c>
      <c r="F175" s="93">
        <f t="shared" si="1"/>
        <v>103.18301992412921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70950.98000000001</v>
      </c>
      <c r="E176" s="104">
        <f t="shared" si="31"/>
        <v>79619.590000000011</v>
      </c>
      <c r="F176" s="93">
        <f t="shared" si="1"/>
        <v>112.21774526581592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63060.94000000001</v>
      </c>
      <c r="E177" s="104">
        <f t="shared" si="32"/>
        <v>77707.090000000011</v>
      </c>
      <c r="F177" s="93">
        <f t="shared" si="1"/>
        <v>123.2253911850981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52620.41</v>
      </c>
      <c r="E178" s="247">
        <v>63167.64</v>
      </c>
      <c r="F178" s="93">
        <f t="shared" si="1"/>
        <v>120.04399053523147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8017.55</v>
      </c>
      <c r="E179" s="247">
        <v>9132.43</v>
      </c>
      <c r="F179" s="93">
        <f t="shared" si="1"/>
        <v>113.90549482073702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2422.98</v>
      </c>
      <c r="E188" s="247">
        <v>5407.02</v>
      </c>
      <c r="F188" s="93">
        <f t="shared" si="1"/>
        <v>223.15578337419214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7890.04</v>
      </c>
      <c r="E189" s="247">
        <v>1912.5</v>
      </c>
      <c r="F189" s="93">
        <f t="shared" si="1"/>
        <v>24.239420839438079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825191.07</v>
      </c>
      <c r="E237" s="104">
        <f t="shared" si="41"/>
        <v>845046.84</v>
      </c>
      <c r="F237" s="93">
        <f t="shared" si="1"/>
        <v>102.40620272344924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781522.87</v>
      </c>
      <c r="E238" s="104">
        <f t="shared" si="42"/>
        <v>803627.23</v>
      </c>
      <c r="F238" s="93">
        <f t="shared" si="1"/>
        <v>102.82837020495639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781522.87</v>
      </c>
      <c r="E239" s="104">
        <f t="shared" si="43"/>
        <v>803627.23</v>
      </c>
      <c r="F239" s="93">
        <f t="shared" si="1"/>
        <v>102.82837020495639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770390.15</v>
      </c>
      <c r="E240" s="247">
        <v>790979.12</v>
      </c>
      <c r="F240" s="93">
        <f t="shared" si="1"/>
        <v>102.67253806399263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11132.72</v>
      </c>
      <c r="E241" s="247">
        <v>12648.11</v>
      </c>
      <c r="F241" s="93">
        <f t="shared" si="1"/>
        <v>113.61203730983985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40338.51</v>
      </c>
      <c r="E245" s="104">
        <f t="shared" si="45"/>
        <v>38408.19</v>
      </c>
      <c r="F245" s="93">
        <f t="shared" si="1"/>
        <v>95.214696824448893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40338.51</v>
      </c>
      <c r="E246" s="104">
        <f t="shared" si="46"/>
        <v>38887.300000000003</v>
      </c>
      <c r="F246" s="93">
        <f t="shared" si="1"/>
        <v>96.402420416619265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38115.440000000002</v>
      </c>
      <c r="E247" s="247">
        <v>38887.300000000003</v>
      </c>
      <c r="F247" s="93">
        <f t="shared" si="1"/>
        <v>102.02505861141837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2223.0700000000002</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479.11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479.11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504.35</v>
      </c>
      <c r="E255" s="247">
        <v>829.99</v>
      </c>
      <c r="F255" s="93">
        <f t="shared" si="1"/>
        <v>164.56627342123525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2825.34</v>
      </c>
      <c r="E256" s="247">
        <v>2181.4299999999998</v>
      </c>
      <c r="F256" s="93">
        <f t="shared" si="1"/>
        <v>77.209468594930158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11927.96</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11927.96</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504.35</v>
      </c>
      <c r="E264" s="247">
        <v>830</v>
      </c>
      <c r="F264" s="93">
        <f t="shared" si="50"/>
        <v>164.5682561713096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2825.34</v>
      </c>
      <c r="E266" s="247">
        <v>2181.4299999999998</v>
      </c>
      <c r="F266" s="93">
        <f t="shared" si="50"/>
        <v>77.209468594930158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2486.7600000000002</v>
      </c>
      <c r="E268" s="247">
        <v>5809.17</v>
      </c>
      <c r="F268" s="93">
        <f t="shared" si="50"/>
        <v>233.60396660715145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2472.04</v>
      </c>
      <c r="E287" s="247">
        <v>5731.82</v>
      </c>
      <c r="F287" s="93">
        <f t="shared" si="50"/>
        <v>231.86598922347534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60588.9</v>
      </c>
      <c r="E288" s="247">
        <v>71975.27</v>
      </c>
      <c r="F288" s="93">
        <f t="shared" si="50"/>
        <v>118.79283169029311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1912.5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7890.04</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2422.98</v>
      </c>
      <c r="E302" s="247">
        <v>5407.02</v>
      </c>
      <c r="F302" s="93">
        <f t="shared" si="50"/>
        <v>223.15578337419214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23" sqref="D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814628.52</v>
      </c>
      <c r="E114" s="81">
        <f t="shared" si="22"/>
        <v>881090.79</v>
      </c>
      <c r="F114" s="63">
        <f t="shared" si="1"/>
        <v>108.15859847381724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781254.65</v>
      </c>
      <c r="E115" s="81">
        <f t="shared" si="23"/>
        <v>879195.56</v>
      </c>
      <c r="F115" s="63">
        <f t="shared" si="1"/>
        <v>112.53636186357419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781254.65</v>
      </c>
      <c r="E117" s="249">
        <v>879195.56</v>
      </c>
      <c r="F117" s="63">
        <f t="shared" si="1"/>
        <v>112.53636186357419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30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33373.870000000003</v>
      </c>
      <c r="E126" s="249">
        <v>1529.93</v>
      </c>
      <c r="F126" s="63">
        <f t="shared" si="1"/>
        <v>4.5842151359731433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335.3</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814628.52</v>
      </c>
      <c r="E141" s="106">
        <f t="shared" si="28"/>
        <v>881090.79</v>
      </c>
      <c r="F141" s="82">
        <f t="shared" si="1"/>
        <v>108.15859847381724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6530.27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6530.27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6530.27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6530.27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70950.98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897307.93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1068.57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857047.59000000008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704706.06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135125.60999999999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95.56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13730.01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3390.35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39191.769999999997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888639.32000000007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843470.01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694158.83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135079.29999999999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95.56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13730.01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406.31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45169.31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79619.589999999967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2237.3000000000002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324.8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324.8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324.8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1912.5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1912.5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77382.289999999994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77382.289999999994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13869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2024-01-30T13:43:53Z</cp:lastPrinted>
  <dcterms:created xsi:type="dcterms:W3CDTF">2022-04-01T05:14:30Z</dcterms:created>
  <dcterms:modified xsi:type="dcterms:W3CDTF">2024-01-30T14:03:33Z</dcterms:modified>
</cp:coreProperties>
</file>